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480" windowHeight="7950" activeTab="2"/>
  </bookViews>
  <sheets>
    <sheet name="Sheet1" sheetId="1" r:id="rId1"/>
    <sheet name="รวมประสาน" sheetId="2" r:id="rId2"/>
    <sheet name="2560" sheetId="3" r:id="rId3"/>
    <sheet name="Sheet2" sheetId="4" r:id="rId4"/>
  </sheets>
  <calcPr calcId="125725"/>
</workbook>
</file>

<file path=xl/calcChain.xml><?xml version="1.0" encoding="utf-8"?>
<calcChain xmlns="http://schemas.openxmlformats.org/spreadsheetml/2006/main">
  <c r="M56" i="3"/>
  <c r="N56"/>
  <c r="L56"/>
  <c r="D20"/>
  <c r="F15"/>
  <c r="H15"/>
  <c r="H18" s="1"/>
  <c r="D15"/>
  <c r="P14"/>
  <c r="H11"/>
  <c r="F11"/>
  <c r="F14" s="1"/>
  <c r="J20"/>
  <c r="M18"/>
  <c r="P6"/>
  <c r="D11"/>
  <c r="J11" s="1"/>
  <c r="O34"/>
  <c r="L34"/>
  <c r="D13"/>
  <c r="F11" i="2"/>
  <c r="C11"/>
  <c r="D11"/>
  <c r="E11"/>
  <c r="B11"/>
  <c r="J22" i="3"/>
  <c r="P56"/>
  <c r="O56"/>
  <c r="P34"/>
  <c r="Q34"/>
  <c r="M34"/>
  <c r="N34"/>
  <c r="N18"/>
  <c r="L18"/>
  <c r="F3" i="2"/>
  <c r="F4"/>
  <c r="F5"/>
  <c r="F6"/>
  <c r="F7"/>
  <c r="F8"/>
  <c r="F9"/>
  <c r="F10"/>
  <c r="H3"/>
  <c r="F2"/>
  <c r="F18" i="3"/>
  <c r="J27"/>
  <c r="I27"/>
  <c r="J26"/>
  <c r="I26"/>
  <c r="J25"/>
  <c r="I25"/>
  <c r="J24"/>
  <c r="I24"/>
  <c r="J23"/>
  <c r="I23"/>
  <c r="I22"/>
  <c r="I20"/>
  <c r="J19"/>
  <c r="I19"/>
  <c r="J17"/>
  <c r="I17"/>
  <c r="J16"/>
  <c r="I16"/>
  <c r="I15"/>
  <c r="I12"/>
  <c r="J12"/>
  <c r="I13"/>
  <c r="J13"/>
  <c r="I11"/>
  <c r="I14" s="1"/>
  <c r="D28"/>
  <c r="E28"/>
  <c r="F28"/>
  <c r="G28"/>
  <c r="H28"/>
  <c r="C28"/>
  <c r="E18"/>
  <c r="G18"/>
  <c r="D18"/>
  <c r="C18"/>
  <c r="E14"/>
  <c r="G14"/>
  <c r="H14"/>
  <c r="C14"/>
  <c r="E21"/>
  <c r="F21"/>
  <c r="G21"/>
  <c r="H21"/>
  <c r="C21"/>
  <c r="I7"/>
  <c r="J7"/>
  <c r="I8"/>
  <c r="J8"/>
  <c r="I9"/>
  <c r="J9"/>
  <c r="J6"/>
  <c r="I6"/>
  <c r="D10"/>
  <c r="E10"/>
  <c r="F10"/>
  <c r="G10"/>
  <c r="H10"/>
  <c r="C10"/>
  <c r="J15" l="1"/>
  <c r="J18" s="1"/>
  <c r="I21"/>
  <c r="I18"/>
  <c r="I28"/>
  <c r="D21"/>
  <c r="D14"/>
  <c r="J21"/>
  <c r="J14"/>
  <c r="J10"/>
  <c r="I10"/>
  <c r="C29"/>
  <c r="J28"/>
  <c r="G29"/>
  <c r="E29"/>
  <c r="H29"/>
  <c r="F29"/>
  <c r="D29" l="1"/>
  <c r="I29"/>
  <c r="J29"/>
</calcChain>
</file>

<file path=xl/sharedStrings.xml><?xml version="1.0" encoding="utf-8"?>
<sst xmlns="http://schemas.openxmlformats.org/spreadsheetml/2006/main" count="38" uniqueCount="11">
  <si>
    <t>ปี ๒๕๕๙</t>
  </si>
  <si>
    <t>รวม ๓ ปี</t>
  </si>
  <si>
    <t>จำนวนโครงการ</t>
  </si>
  <si>
    <t>งบประมาณ</t>
  </si>
  <si>
    <t>(บาท)</t>
  </si>
  <si>
    <t>รวม</t>
  </si>
  <si>
    <t>ปี ๒๕๖๐</t>
  </si>
  <si>
    <t>ปี ๒๕๖๑</t>
  </si>
  <si>
    <t>-</t>
  </si>
  <si>
    <t>5.3.1</t>
  </si>
  <si>
    <t>5.3.2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</si>
</sst>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</numFmts>
  <fonts count="8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AngsanaUPC"/>
      <family val="1"/>
      <charset val="222"/>
    </font>
    <font>
      <b/>
      <sz val="16"/>
      <color theme="1"/>
      <name val="AngsanaUPC"/>
      <family val="1"/>
      <charset val="222"/>
    </font>
    <font>
      <b/>
      <sz val="18"/>
      <color theme="1"/>
      <name val="TH SarabunPSK"/>
      <family val="2"/>
    </font>
    <font>
      <sz val="18"/>
      <color theme="1"/>
      <name val="AngsanaUPC"/>
      <family val="1"/>
      <charset val="222"/>
    </font>
    <font>
      <sz val="16"/>
      <color rgb="FFFF0000"/>
      <name val="AngsanaUPC"/>
      <family val="1"/>
      <charset val="222"/>
    </font>
    <font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4" xfId="0" applyFont="1" applyBorder="1"/>
    <xf numFmtId="188" fontId="2" fillId="0" borderId="4" xfId="1" applyNumberFormat="1" applyFont="1" applyBorder="1"/>
    <xf numFmtId="0" fontId="2" fillId="2" borderId="4" xfId="0" applyFont="1" applyFill="1" applyBorder="1"/>
    <xf numFmtId="188" fontId="2" fillId="2" borderId="4" xfId="1" applyNumberFormat="1" applyFont="1" applyFill="1" applyBorder="1"/>
    <xf numFmtId="188" fontId="2" fillId="0" borderId="0" xfId="1" applyNumberFormat="1" applyFont="1"/>
    <xf numFmtId="188" fontId="3" fillId="0" borderId="4" xfId="1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/>
    <xf numFmtId="61" fontId="5" fillId="0" borderId="4" xfId="0" applyNumberFormat="1" applyFont="1" applyBorder="1"/>
    <xf numFmtId="0" fontId="5" fillId="0" borderId="0" xfId="0" applyFont="1" applyBorder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6" fillId="7" borderId="0" xfId="0" applyFont="1" applyFill="1"/>
    <xf numFmtId="0" fontId="2" fillId="8" borderId="0" xfId="0" applyFont="1" applyFill="1" applyBorder="1"/>
    <xf numFmtId="188" fontId="2" fillId="8" borderId="0" xfId="1" applyNumberFormat="1" applyFont="1" applyFill="1" applyBorder="1"/>
    <xf numFmtId="188" fontId="3" fillId="0" borderId="6" xfId="1" applyNumberFormat="1" applyFont="1" applyBorder="1" applyAlignment="1">
      <alignment horizontal="center" wrapText="1"/>
    </xf>
    <xf numFmtId="188" fontId="2" fillId="0" borderId="6" xfId="1" applyNumberFormat="1" applyFont="1" applyBorder="1"/>
    <xf numFmtId="188" fontId="2" fillId="2" borderId="6" xfId="1" applyNumberFormat="1" applyFont="1" applyFill="1" applyBorder="1"/>
    <xf numFmtId="189" fontId="2" fillId="8" borderId="0" xfId="1" applyNumberFormat="1" applyFont="1" applyFill="1" applyBorder="1"/>
    <xf numFmtId="188" fontId="2" fillId="8" borderId="4" xfId="1" applyNumberFormat="1" applyFont="1" applyFill="1" applyBorder="1"/>
    <xf numFmtId="188" fontId="2" fillId="8" borderId="6" xfId="1" applyNumberFormat="1" applyFont="1" applyFill="1" applyBorder="1"/>
    <xf numFmtId="188" fontId="2" fillId="8" borderId="7" xfId="1" applyNumberFormat="1" applyFont="1" applyFill="1" applyBorder="1"/>
    <xf numFmtId="188" fontId="2" fillId="8" borderId="8" xfId="1" applyNumberFormat="1" applyFont="1" applyFill="1" applyBorder="1"/>
    <xf numFmtId="188" fontId="2" fillId="8" borderId="6" xfId="0" applyNumberFormat="1" applyFont="1" applyFill="1" applyBorder="1"/>
    <xf numFmtId="61" fontId="7" fillId="0" borderId="5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61" fontId="7" fillId="0" borderId="2" xfId="0" applyNumberFormat="1" applyFont="1" applyBorder="1" applyAlignment="1">
      <alignment horizontal="center" vertical="top" wrapText="1"/>
    </xf>
    <xf numFmtId="61" fontId="7" fillId="0" borderId="1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61" fontId="7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61" fontId="7" fillId="0" borderId="3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188" fontId="3" fillId="0" borderId="0" xfId="1" applyNumberFormat="1" applyFont="1" applyBorder="1" applyAlignment="1">
      <alignment horizontal="center" wrapText="1"/>
    </xf>
    <xf numFmtId="188" fontId="2" fillId="0" borderId="0" xfId="1" applyNumberFormat="1" applyFont="1" applyBorder="1"/>
    <xf numFmtId="188" fontId="2" fillId="2" borderId="0" xfId="1" applyNumberFormat="1" applyFont="1" applyFill="1" applyBorder="1"/>
    <xf numFmtId="0" fontId="3" fillId="0" borderId="4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"/>
  <sheetViews>
    <sheetView zoomScale="120" zoomScaleNormal="120" workbookViewId="0">
      <selection activeCell="B3" sqref="B3"/>
    </sheetView>
  </sheetViews>
  <sheetFormatPr defaultRowHeight="23.25"/>
  <cols>
    <col min="1" max="1" width="9" style="18"/>
    <col min="2" max="2" width="9.625" style="1" bestFit="1" customWidth="1"/>
    <col min="3" max="5" width="9" style="1"/>
    <col min="6" max="6" width="9" style="14"/>
    <col min="7" max="9" width="9" style="1"/>
    <col min="10" max="10" width="9" style="15"/>
    <col min="11" max="13" width="9" style="1"/>
    <col min="14" max="14" width="9" style="17"/>
    <col min="15" max="16" width="9" style="1"/>
    <col min="17" max="17" width="9" style="16"/>
    <col min="18" max="16384" width="9" style="1"/>
  </cols>
  <sheetData>
    <row r="1" spans="1:23">
      <c r="A1" s="18">
        <v>1</v>
      </c>
      <c r="B1" s="1">
        <v>1.1000000000000001</v>
      </c>
      <c r="C1" s="1">
        <v>1.2</v>
      </c>
      <c r="D1" s="1">
        <v>1.3</v>
      </c>
      <c r="E1" s="1">
        <v>1.4</v>
      </c>
      <c r="F1" s="14">
        <v>2</v>
      </c>
      <c r="G1" s="1">
        <v>2.1</v>
      </c>
      <c r="H1" s="1">
        <v>2.2000000000000002</v>
      </c>
      <c r="I1" s="1">
        <v>2.2999999999999998</v>
      </c>
      <c r="J1" s="15">
        <v>3</v>
      </c>
      <c r="K1" s="1">
        <v>3.1</v>
      </c>
      <c r="L1" s="1">
        <v>3.2</v>
      </c>
      <c r="M1" s="1">
        <v>3.3</v>
      </c>
      <c r="N1" s="17">
        <v>4</v>
      </c>
      <c r="O1" s="1">
        <v>4.0999999999999996</v>
      </c>
      <c r="P1" s="1">
        <v>4.2</v>
      </c>
      <c r="Q1" s="16">
        <v>5</v>
      </c>
      <c r="R1" s="1">
        <v>5.0999999999999996</v>
      </c>
      <c r="S1" s="1">
        <v>5.2</v>
      </c>
      <c r="T1" s="1">
        <v>5.3</v>
      </c>
      <c r="U1" s="1">
        <v>5.4</v>
      </c>
      <c r="V1" s="1">
        <v>5.5</v>
      </c>
      <c r="W1" s="1">
        <v>5.6</v>
      </c>
    </row>
    <row r="2" spans="1:23">
      <c r="B2" s="7">
        <v>20000</v>
      </c>
      <c r="C2" s="7"/>
      <c r="D2" s="7"/>
      <c r="E2" s="7"/>
    </row>
    <row r="3" spans="1:23">
      <c r="B3" s="7"/>
      <c r="C3" s="7"/>
      <c r="D3" s="7"/>
      <c r="E3" s="7"/>
    </row>
    <row r="4" spans="1:23">
      <c r="B4" s="7"/>
      <c r="C4" s="7"/>
      <c r="D4" s="7"/>
      <c r="E4" s="7"/>
    </row>
    <row r="5" spans="1:23">
      <c r="B5" s="7"/>
      <c r="C5" s="7"/>
      <c r="D5" s="7"/>
      <c r="E5" s="7"/>
    </row>
    <row r="6" spans="1:23">
      <c r="B6" s="7"/>
      <c r="C6" s="7"/>
      <c r="D6" s="7"/>
      <c r="E6" s="7"/>
    </row>
    <row r="7" spans="1:23">
      <c r="B7" s="7"/>
      <c r="C7" s="7"/>
      <c r="D7" s="7"/>
      <c r="E7" s="7"/>
    </row>
    <row r="8" spans="1:23">
      <c r="B8" s="7"/>
      <c r="C8" s="7"/>
      <c r="D8" s="7"/>
      <c r="E8" s="7"/>
    </row>
    <row r="9" spans="1:23">
      <c r="B9" s="7"/>
      <c r="C9" s="7"/>
      <c r="D9" s="7"/>
      <c r="E9" s="7"/>
    </row>
    <row r="10" spans="1:23">
      <c r="B10" s="7"/>
      <c r="C10" s="7"/>
      <c r="D10" s="7"/>
      <c r="E10" s="7"/>
    </row>
    <row r="11" spans="1:23">
      <c r="B11" s="7"/>
      <c r="C11" s="7"/>
      <c r="D11" s="7"/>
      <c r="E11" s="7"/>
    </row>
    <row r="12" spans="1:23">
      <c r="B12" s="7"/>
      <c r="C12" s="7"/>
      <c r="D12" s="7"/>
      <c r="E12" s="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D2" sqref="D2"/>
    </sheetView>
  </sheetViews>
  <sheetFormatPr defaultRowHeight="26.25"/>
  <cols>
    <col min="1" max="1" width="9" style="11"/>
    <col min="2" max="5" width="15.375" style="11" customWidth="1"/>
    <col min="6" max="6" width="15.625" style="11" customWidth="1"/>
    <col min="7" max="16384" width="9" style="11"/>
  </cols>
  <sheetData>
    <row r="1" spans="1:8" ht="27" thickBot="1">
      <c r="A1" s="13"/>
      <c r="B1" s="9">
        <v>60</v>
      </c>
      <c r="C1" s="10">
        <v>61</v>
      </c>
      <c r="D1" s="10">
        <v>63</v>
      </c>
      <c r="E1" s="10" t="s">
        <v>5</v>
      </c>
    </row>
    <row r="2" spans="1:8" ht="27" thickBot="1">
      <c r="A2" s="13">
        <v>1</v>
      </c>
      <c r="B2" s="30">
        <v>3000000</v>
      </c>
      <c r="C2" s="31" t="s">
        <v>8</v>
      </c>
      <c r="D2" s="31" t="s">
        <v>8</v>
      </c>
      <c r="E2" s="32">
        <v>3000000</v>
      </c>
      <c r="F2" s="12" t="e">
        <f>B2+C2+D2</f>
        <v>#VALUE!</v>
      </c>
    </row>
    <row r="3" spans="1:8" ht="27" thickBot="1">
      <c r="A3" s="13">
        <v>2</v>
      </c>
      <c r="B3" s="33">
        <v>1000000</v>
      </c>
      <c r="C3" s="34" t="s">
        <v>8</v>
      </c>
      <c r="D3" s="34" t="s">
        <v>8</v>
      </c>
      <c r="E3" s="35">
        <v>1000000</v>
      </c>
      <c r="F3" s="12" t="e">
        <f t="shared" ref="F3:F10" si="0">B3+C3+D3</f>
        <v>#VALUE!</v>
      </c>
      <c r="H3" s="11">
        <f>1000-220</f>
        <v>780</v>
      </c>
    </row>
    <row r="4" spans="1:8" ht="20.25" customHeight="1" thickBot="1">
      <c r="A4" s="13">
        <v>3</v>
      </c>
      <c r="B4" s="33">
        <v>80000</v>
      </c>
      <c r="C4" s="34" t="s">
        <v>8</v>
      </c>
      <c r="D4" s="34" t="s">
        <v>8</v>
      </c>
      <c r="E4" s="35">
        <v>80000</v>
      </c>
      <c r="F4" s="12" t="e">
        <f t="shared" si="0"/>
        <v>#VALUE!</v>
      </c>
    </row>
    <row r="5" spans="1:8" ht="20.25" customHeight="1" thickBot="1">
      <c r="A5" s="13">
        <v>4</v>
      </c>
      <c r="B5" s="33">
        <v>4760000</v>
      </c>
      <c r="C5" s="34" t="s">
        <v>8</v>
      </c>
      <c r="D5" s="34" t="s">
        <v>8</v>
      </c>
      <c r="E5" s="35">
        <v>4760000</v>
      </c>
      <c r="F5" s="12" t="e">
        <f t="shared" si="0"/>
        <v>#VALUE!</v>
      </c>
    </row>
    <row r="6" spans="1:8" ht="27" thickBot="1">
      <c r="A6" s="13">
        <v>5</v>
      </c>
      <c r="B6" s="33">
        <v>1400000</v>
      </c>
      <c r="C6" s="34" t="s">
        <v>8</v>
      </c>
      <c r="D6" s="34" t="s">
        <v>8</v>
      </c>
      <c r="E6" s="35">
        <v>1400000</v>
      </c>
      <c r="F6" s="12" t="e">
        <f t="shared" si="0"/>
        <v>#VALUE!</v>
      </c>
    </row>
    <row r="7" spans="1:8" ht="27" thickBot="1">
      <c r="A7" s="13">
        <v>6</v>
      </c>
      <c r="B7" s="33">
        <v>2200000</v>
      </c>
      <c r="C7" s="34" t="s">
        <v>8</v>
      </c>
      <c r="D7" s="34" t="s">
        <v>8</v>
      </c>
      <c r="E7" s="35">
        <v>2200000</v>
      </c>
      <c r="F7" s="12" t="e">
        <f t="shared" si="0"/>
        <v>#VALUE!</v>
      </c>
    </row>
    <row r="8" spans="1:8" ht="27" thickBot="1">
      <c r="A8" s="13">
        <v>7</v>
      </c>
      <c r="B8" s="33">
        <v>45000000</v>
      </c>
      <c r="C8" s="34" t="s">
        <v>8</v>
      </c>
      <c r="D8" s="34" t="s">
        <v>8</v>
      </c>
      <c r="E8" s="35">
        <v>45000000</v>
      </c>
      <c r="F8" s="12" t="e">
        <f t="shared" si="0"/>
        <v>#VALUE!</v>
      </c>
    </row>
    <row r="9" spans="1:8" ht="27" thickBot="1">
      <c r="A9" s="13">
        <v>8</v>
      </c>
      <c r="B9" s="33">
        <v>10000000</v>
      </c>
      <c r="C9" s="34" t="s">
        <v>8</v>
      </c>
      <c r="D9" s="34" t="s">
        <v>8</v>
      </c>
      <c r="E9" s="35">
        <v>10000000</v>
      </c>
      <c r="F9" s="12" t="e">
        <f t="shared" si="0"/>
        <v>#VALUE!</v>
      </c>
    </row>
    <row r="10" spans="1:8" ht="27" thickBot="1">
      <c r="A10" s="13">
        <v>9</v>
      </c>
      <c r="B10" s="36" t="s">
        <v>8</v>
      </c>
      <c r="C10" s="35">
        <v>2120000</v>
      </c>
      <c r="D10" s="34" t="s">
        <v>8</v>
      </c>
      <c r="E10" s="37">
        <v>2120000</v>
      </c>
      <c r="F10" s="12" t="e">
        <f t="shared" si="0"/>
        <v>#VALUE!</v>
      </c>
    </row>
    <row r="11" spans="1:8">
      <c r="A11" s="11" t="s">
        <v>5</v>
      </c>
      <c r="B11" s="12">
        <f>SUM(B2:B10)</f>
        <v>67440000</v>
      </c>
      <c r="C11" s="12">
        <f t="shared" ref="C11:E11" si="1">SUM(C2:C10)</f>
        <v>2120000</v>
      </c>
      <c r="D11" s="12">
        <f t="shared" si="1"/>
        <v>0</v>
      </c>
      <c r="E11" s="12">
        <f t="shared" si="1"/>
        <v>69560000</v>
      </c>
      <c r="F11" s="12">
        <f>B11+C11</f>
        <v>69560000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56"/>
  <sheetViews>
    <sheetView tabSelected="1" view="pageBreakPreview" topLeftCell="A18" zoomScale="115" zoomScaleSheetLayoutView="115" workbookViewId="0">
      <selection activeCell="D26" sqref="D26"/>
    </sheetView>
  </sheetViews>
  <sheetFormatPr defaultRowHeight="23.25"/>
  <cols>
    <col min="1" max="1" width="3.5" style="1" customWidth="1"/>
    <col min="2" max="2" width="4.5" style="1" customWidth="1"/>
    <col min="3" max="3" width="9.625" style="1" customWidth="1"/>
    <col min="4" max="4" width="12" style="7" bestFit="1" customWidth="1"/>
    <col min="5" max="5" width="8" style="1" customWidth="1"/>
    <col min="6" max="6" width="12" style="7" bestFit="1" customWidth="1"/>
    <col min="7" max="7" width="6.875" style="1" customWidth="1"/>
    <col min="8" max="8" width="12" style="7" bestFit="1" customWidth="1"/>
    <col min="9" max="9" width="9" style="1"/>
    <col min="10" max="11" width="11.25" style="7" customWidth="1"/>
    <col min="12" max="12" width="10.25" style="19" bestFit="1" customWidth="1"/>
    <col min="13" max="13" width="10.125" style="19" bestFit="1" customWidth="1"/>
    <col min="14" max="14" width="11.125" style="20" bestFit="1" customWidth="1"/>
    <col min="15" max="16" width="9.875" style="20" bestFit="1" customWidth="1"/>
    <col min="17" max="17" width="9" style="19"/>
    <col min="18" max="16384" width="9" style="1"/>
  </cols>
  <sheetData>
    <row r="2" spans="1:17">
      <c r="C2" s="42" t="s">
        <v>0</v>
      </c>
      <c r="D2" s="42"/>
      <c r="E2" s="42" t="s">
        <v>6</v>
      </c>
      <c r="F2" s="42"/>
      <c r="G2" s="42" t="s">
        <v>7</v>
      </c>
      <c r="H2" s="42"/>
      <c r="I2" s="42" t="s">
        <v>1</v>
      </c>
      <c r="J2" s="42"/>
      <c r="K2" s="38"/>
    </row>
    <row r="3" spans="1:17">
      <c r="C3" s="42" t="s">
        <v>2</v>
      </c>
      <c r="D3" s="8" t="s">
        <v>3</v>
      </c>
      <c r="E3" s="42" t="s">
        <v>2</v>
      </c>
      <c r="F3" s="8" t="s">
        <v>3</v>
      </c>
      <c r="G3" s="42" t="s">
        <v>2</v>
      </c>
      <c r="H3" s="8" t="s">
        <v>3</v>
      </c>
      <c r="I3" s="42" t="s">
        <v>2</v>
      </c>
      <c r="J3" s="21" t="s">
        <v>3</v>
      </c>
      <c r="K3" s="39"/>
    </row>
    <row r="4" spans="1:17">
      <c r="C4" s="42"/>
      <c r="D4" s="8" t="s">
        <v>4</v>
      </c>
      <c r="E4" s="42"/>
      <c r="F4" s="8" t="s">
        <v>4</v>
      </c>
      <c r="G4" s="42"/>
      <c r="H4" s="8" t="s">
        <v>4</v>
      </c>
      <c r="I4" s="42"/>
      <c r="J4" s="21" t="s">
        <v>4</v>
      </c>
      <c r="K4" s="39"/>
      <c r="M4" s="19">
        <v>3.2</v>
      </c>
    </row>
    <row r="5" spans="1:17">
      <c r="M5" s="20">
        <v>3600000</v>
      </c>
    </row>
    <row r="6" spans="1:17">
      <c r="A6" s="3">
        <v>1</v>
      </c>
      <c r="B6" s="3">
        <v>1.1000000000000001</v>
      </c>
      <c r="C6" s="3">
        <v>1</v>
      </c>
      <c r="D6" s="4">
        <v>20000</v>
      </c>
      <c r="E6" s="3">
        <v>1</v>
      </c>
      <c r="F6" s="4">
        <v>20000</v>
      </c>
      <c r="G6" s="3">
        <v>1</v>
      </c>
      <c r="H6" s="4">
        <v>20000</v>
      </c>
      <c r="I6" s="3">
        <f>C6+E6+G6</f>
        <v>3</v>
      </c>
      <c r="J6" s="22">
        <f>D6+F6+H6</f>
        <v>60000</v>
      </c>
      <c r="K6" s="40"/>
      <c r="M6" s="20">
        <v>2000000</v>
      </c>
      <c r="O6" s="3">
        <v>4</v>
      </c>
      <c r="P6" s="4">
        <f>10000+100000+80000+15000</f>
        <v>205000</v>
      </c>
    </row>
    <row r="7" spans="1:17">
      <c r="A7" s="3"/>
      <c r="B7" s="3">
        <v>1.2</v>
      </c>
      <c r="C7" s="3">
        <v>1</v>
      </c>
      <c r="D7" s="4">
        <v>50000</v>
      </c>
      <c r="E7" s="3">
        <v>1</v>
      </c>
      <c r="F7" s="4">
        <v>50000</v>
      </c>
      <c r="G7" s="3">
        <v>1</v>
      </c>
      <c r="H7" s="4">
        <v>50000</v>
      </c>
      <c r="I7" s="3">
        <f t="shared" ref="I7:I9" si="0">C7+E7+G7</f>
        <v>3</v>
      </c>
      <c r="J7" s="22">
        <f t="shared" ref="J7:J9" si="1">D7+F7+H7</f>
        <v>150000</v>
      </c>
      <c r="K7" s="40"/>
      <c r="L7" s="19">
        <v>3.1</v>
      </c>
      <c r="M7" s="20">
        <v>5000</v>
      </c>
      <c r="N7" s="24">
        <v>3.3</v>
      </c>
      <c r="O7" s="24"/>
      <c r="P7" s="24"/>
      <c r="Q7" s="24"/>
    </row>
    <row r="8" spans="1:17">
      <c r="A8" s="3"/>
      <c r="B8" s="3">
        <v>1.3</v>
      </c>
      <c r="C8" s="3">
        <v>1</v>
      </c>
      <c r="D8" s="4">
        <v>20000</v>
      </c>
      <c r="E8" s="3">
        <v>1</v>
      </c>
      <c r="F8" s="4">
        <v>20000</v>
      </c>
      <c r="G8" s="3">
        <v>1</v>
      </c>
      <c r="H8" s="4">
        <v>20000</v>
      </c>
      <c r="I8" s="3">
        <f t="shared" si="0"/>
        <v>3</v>
      </c>
      <c r="J8" s="22">
        <f t="shared" si="1"/>
        <v>60000</v>
      </c>
      <c r="K8" s="40"/>
      <c r="L8" s="20">
        <v>10000</v>
      </c>
      <c r="M8" s="20">
        <v>5000</v>
      </c>
      <c r="N8" s="20">
        <v>75000</v>
      </c>
      <c r="Q8" s="20"/>
    </row>
    <row r="9" spans="1:17">
      <c r="A9" s="3"/>
      <c r="B9" s="3">
        <v>1.4</v>
      </c>
      <c r="C9" s="3">
        <v>1</v>
      </c>
      <c r="D9" s="4">
        <v>200000</v>
      </c>
      <c r="E9" s="3">
        <v>1</v>
      </c>
      <c r="F9" s="4">
        <v>200000</v>
      </c>
      <c r="G9" s="3">
        <v>1</v>
      </c>
      <c r="H9" s="4">
        <v>200000</v>
      </c>
      <c r="I9" s="3">
        <f t="shared" si="0"/>
        <v>3</v>
      </c>
      <c r="J9" s="22">
        <f t="shared" si="1"/>
        <v>600000</v>
      </c>
      <c r="K9" s="40"/>
      <c r="L9" s="20">
        <v>20000</v>
      </c>
      <c r="M9" s="20">
        <v>200000</v>
      </c>
      <c r="N9" s="20">
        <v>10000</v>
      </c>
      <c r="Q9" s="20"/>
    </row>
    <row r="10" spans="1:17" s="2" customFormat="1">
      <c r="A10" s="5"/>
      <c r="B10" s="5"/>
      <c r="C10" s="5">
        <f>SUM(C6:C9)</f>
        <v>4</v>
      </c>
      <c r="D10" s="6">
        <f t="shared" ref="D10:J10" si="2">SUM(D6:D9)</f>
        <v>290000</v>
      </c>
      <c r="E10" s="5">
        <f t="shared" si="2"/>
        <v>4</v>
      </c>
      <c r="F10" s="6">
        <f t="shared" si="2"/>
        <v>290000</v>
      </c>
      <c r="G10" s="5">
        <f t="shared" si="2"/>
        <v>4</v>
      </c>
      <c r="H10" s="6">
        <f t="shared" si="2"/>
        <v>290000</v>
      </c>
      <c r="I10" s="5">
        <f t="shared" si="2"/>
        <v>12</v>
      </c>
      <c r="J10" s="23">
        <f t="shared" si="2"/>
        <v>870000</v>
      </c>
      <c r="K10" s="41"/>
      <c r="L10" s="20">
        <v>120000</v>
      </c>
      <c r="M10" s="20">
        <v>150000</v>
      </c>
      <c r="N10" s="20">
        <v>100000</v>
      </c>
      <c r="O10" s="20"/>
      <c r="P10" s="20"/>
      <c r="Q10" s="20"/>
    </row>
    <row r="11" spans="1:17">
      <c r="A11" s="3">
        <v>2</v>
      </c>
      <c r="B11" s="3">
        <v>2.1</v>
      </c>
      <c r="C11" s="3">
        <v>5</v>
      </c>
      <c r="D11" s="4">
        <f>10000+100000+80000+15000+20000</f>
        <v>225000</v>
      </c>
      <c r="E11" s="3">
        <v>5</v>
      </c>
      <c r="F11" s="4">
        <f t="shared" ref="F11:H11" si="3">10000+100000+80000+15000+20000</f>
        <v>225000</v>
      </c>
      <c r="G11" s="3">
        <v>5</v>
      </c>
      <c r="H11" s="4">
        <f t="shared" ref="H11" si="4">10000+100000+80000+15000+20000</f>
        <v>225000</v>
      </c>
      <c r="I11" s="3">
        <f>C11+E11+G11</f>
        <v>15</v>
      </c>
      <c r="J11" s="22">
        <f>D11+F11+H11</f>
        <v>675000</v>
      </c>
      <c r="K11" s="40"/>
      <c r="L11" s="20">
        <v>72000</v>
      </c>
      <c r="M11" s="20">
        <v>8000</v>
      </c>
      <c r="N11" s="20">
        <v>40000</v>
      </c>
      <c r="Q11" s="20"/>
    </row>
    <row r="12" spans="1:17">
      <c r="A12" s="3"/>
      <c r="B12" s="3">
        <v>2.2000000000000002</v>
      </c>
      <c r="C12" s="3">
        <v>1</v>
      </c>
      <c r="D12" s="4">
        <v>400000</v>
      </c>
      <c r="E12" s="3">
        <v>1</v>
      </c>
      <c r="F12" s="4">
        <v>400000</v>
      </c>
      <c r="G12" s="3">
        <v>1</v>
      </c>
      <c r="H12" s="4">
        <v>400000</v>
      </c>
      <c r="I12" s="3">
        <f t="shared" ref="I12:I13" si="5">C12+E12+G12</f>
        <v>3</v>
      </c>
      <c r="J12" s="22">
        <f t="shared" ref="J12:J13" si="6">D12+F12+H12</f>
        <v>1200000</v>
      </c>
      <c r="K12" s="40"/>
      <c r="L12" s="20">
        <v>100000</v>
      </c>
      <c r="M12" s="20">
        <v>10000</v>
      </c>
      <c r="N12" s="20">
        <v>200000</v>
      </c>
      <c r="Q12" s="20"/>
    </row>
    <row r="13" spans="1:17">
      <c r="A13" s="3"/>
      <c r="B13" s="3">
        <v>2.2999999999999998</v>
      </c>
      <c r="C13" s="3">
        <v>4</v>
      </c>
      <c r="D13" s="4">
        <f>60000+20000+15000+20000</f>
        <v>115000</v>
      </c>
      <c r="E13" s="3">
        <v>4</v>
      </c>
      <c r="F13" s="4">
        <v>115000</v>
      </c>
      <c r="G13" s="3">
        <v>4</v>
      </c>
      <c r="H13" s="4">
        <v>115000</v>
      </c>
      <c r="I13" s="3">
        <f t="shared" si="5"/>
        <v>12</v>
      </c>
      <c r="J13" s="22">
        <f t="shared" si="6"/>
        <v>345000</v>
      </c>
      <c r="K13" s="40"/>
      <c r="L13" s="20">
        <v>50000</v>
      </c>
      <c r="M13" s="20">
        <v>5000</v>
      </c>
      <c r="Q13" s="20"/>
    </row>
    <row r="14" spans="1:17" s="2" customFormat="1">
      <c r="A14" s="5"/>
      <c r="B14" s="5"/>
      <c r="C14" s="5">
        <f>SUM(C11:C13)</f>
        <v>10</v>
      </c>
      <c r="D14" s="6">
        <f>SUM(D11:D13)</f>
        <v>740000</v>
      </c>
      <c r="E14" s="5">
        <f t="shared" ref="E14:J14" si="7">SUM(E11:E13)</f>
        <v>10</v>
      </c>
      <c r="F14" s="6">
        <f t="shared" si="7"/>
        <v>740000</v>
      </c>
      <c r="G14" s="5">
        <f t="shared" si="7"/>
        <v>10</v>
      </c>
      <c r="H14" s="6">
        <f t="shared" si="7"/>
        <v>740000</v>
      </c>
      <c r="I14" s="5">
        <f t="shared" si="7"/>
        <v>30</v>
      </c>
      <c r="J14" s="23">
        <f t="shared" si="7"/>
        <v>2220000</v>
      </c>
      <c r="K14" s="41"/>
      <c r="L14" s="20">
        <v>40000</v>
      </c>
      <c r="M14" s="2">
        <v>20000</v>
      </c>
      <c r="N14" s="20"/>
      <c r="O14" s="3">
        <v>5</v>
      </c>
      <c r="P14" s="4">
        <f>10000+100000+80000+15000+20000</f>
        <v>225000</v>
      </c>
      <c r="Q14" s="20"/>
    </row>
    <row r="15" spans="1:17">
      <c r="A15" s="3">
        <v>3</v>
      </c>
      <c r="B15" s="3">
        <v>3.1</v>
      </c>
      <c r="C15" s="3">
        <v>9</v>
      </c>
      <c r="D15" s="4">
        <f>10000+20000+120000+72000+100000+50000+40000+200000+10000</f>
        <v>622000</v>
      </c>
      <c r="E15" s="3">
        <v>9</v>
      </c>
      <c r="F15" s="4">
        <f t="shared" ref="F15:H15" si="8">10000+20000+120000+72000+100000+50000+40000+200000+10000</f>
        <v>622000</v>
      </c>
      <c r="G15" s="3">
        <v>9</v>
      </c>
      <c r="H15" s="4">
        <f t="shared" ref="H15" si="9">10000+20000+120000+72000+100000+50000+40000+200000+10000</f>
        <v>622000</v>
      </c>
      <c r="I15" s="3">
        <f>C15+E15+G15</f>
        <v>27</v>
      </c>
      <c r="J15" s="22">
        <f>D15+F15+H15</f>
        <v>1866000</v>
      </c>
      <c r="K15" s="40"/>
      <c r="L15" s="20">
        <v>200000</v>
      </c>
      <c r="M15" s="19">
        <v>5000</v>
      </c>
      <c r="Q15" s="20"/>
    </row>
    <row r="16" spans="1:17">
      <c r="A16" s="3"/>
      <c r="B16" s="3">
        <v>3.2</v>
      </c>
      <c r="C16" s="3">
        <v>14</v>
      </c>
      <c r="D16" s="4">
        <v>6073000</v>
      </c>
      <c r="E16" s="3">
        <v>14</v>
      </c>
      <c r="F16" s="4">
        <v>6073000</v>
      </c>
      <c r="G16" s="3">
        <v>14</v>
      </c>
      <c r="H16" s="4">
        <v>6073000</v>
      </c>
      <c r="I16" s="3">
        <f t="shared" ref="I16:I17" si="10">C16+E16+G16</f>
        <v>42</v>
      </c>
      <c r="J16" s="22">
        <f t="shared" ref="J16:J17" si="11">D16+F16+H16</f>
        <v>18219000</v>
      </c>
      <c r="K16" s="40"/>
      <c r="L16" s="20">
        <v>0</v>
      </c>
      <c r="M16" s="19">
        <v>5000</v>
      </c>
      <c r="Q16" s="20"/>
    </row>
    <row r="17" spans="1:17">
      <c r="A17" s="3"/>
      <c r="B17" s="3">
        <v>3.3</v>
      </c>
      <c r="C17" s="3">
        <v>5</v>
      </c>
      <c r="D17" s="4">
        <v>425000</v>
      </c>
      <c r="E17" s="3">
        <v>5</v>
      </c>
      <c r="F17" s="4">
        <v>425000</v>
      </c>
      <c r="G17" s="3">
        <v>5</v>
      </c>
      <c r="H17" s="4">
        <v>425000</v>
      </c>
      <c r="I17" s="3">
        <f t="shared" si="10"/>
        <v>15</v>
      </c>
      <c r="J17" s="22">
        <f t="shared" si="11"/>
        <v>1275000</v>
      </c>
      <c r="K17" s="40"/>
      <c r="L17" s="20">
        <v>10000</v>
      </c>
      <c r="M17" s="20">
        <v>60000</v>
      </c>
      <c r="Q17" s="20"/>
    </row>
    <row r="18" spans="1:17" s="2" customFormat="1">
      <c r="A18" s="5"/>
      <c r="B18" s="5"/>
      <c r="C18" s="5">
        <f>SUM(C15:C17)</f>
        <v>28</v>
      </c>
      <c r="D18" s="6">
        <f>SUM(D15:D17)</f>
        <v>7120000</v>
      </c>
      <c r="E18" s="5">
        <f t="shared" ref="E18:J18" si="12">SUM(E15:E17)</f>
        <v>28</v>
      </c>
      <c r="F18" s="6">
        <f t="shared" si="12"/>
        <v>7120000</v>
      </c>
      <c r="G18" s="5">
        <f t="shared" si="12"/>
        <v>28</v>
      </c>
      <c r="H18" s="6">
        <f t="shared" si="12"/>
        <v>7120000</v>
      </c>
      <c r="I18" s="5">
        <f t="shared" si="12"/>
        <v>84</v>
      </c>
      <c r="J18" s="23">
        <f t="shared" si="12"/>
        <v>21360000</v>
      </c>
      <c r="K18" s="23"/>
      <c r="L18" s="25">
        <f>SUM(L8:L17)</f>
        <v>622000</v>
      </c>
      <c r="M18" s="25">
        <f>SUM(M5:M17)</f>
        <v>6073000</v>
      </c>
      <c r="N18" s="25">
        <f t="shared" ref="N18" si="13">SUM(N8:N17)</f>
        <v>425000</v>
      </c>
      <c r="O18" s="20"/>
      <c r="P18" s="20"/>
      <c r="Q18" s="20"/>
    </row>
    <row r="19" spans="1:17">
      <c r="A19" s="3">
        <v>4</v>
      </c>
      <c r="B19" s="3">
        <v>4.0999999999999996</v>
      </c>
      <c r="C19" s="3">
        <v>1</v>
      </c>
      <c r="D19" s="4">
        <v>2000000</v>
      </c>
      <c r="E19" s="3">
        <v>1</v>
      </c>
      <c r="F19" s="4">
        <v>2000000</v>
      </c>
      <c r="G19" s="3">
        <v>1</v>
      </c>
      <c r="H19" s="4">
        <v>2000000</v>
      </c>
      <c r="I19" s="3">
        <f t="shared" ref="I19:I20" si="14">C19+E19+G19</f>
        <v>3</v>
      </c>
      <c r="J19" s="22">
        <f t="shared" ref="J19:J20" si="15">D19+F19+H19</f>
        <v>6000000</v>
      </c>
      <c r="K19" s="40"/>
    </row>
    <row r="20" spans="1:17">
      <c r="A20" s="3"/>
      <c r="B20" s="3">
        <v>4.2</v>
      </c>
      <c r="C20" s="3">
        <v>5</v>
      </c>
      <c r="D20" s="4">
        <f>650000+20000+720000+1000000</f>
        <v>2390000</v>
      </c>
      <c r="E20" s="3">
        <v>2</v>
      </c>
      <c r="F20" s="4">
        <v>1020000</v>
      </c>
      <c r="G20" s="3">
        <v>2</v>
      </c>
      <c r="H20" s="4">
        <v>1020000</v>
      </c>
      <c r="I20" s="3">
        <f t="shared" si="14"/>
        <v>9</v>
      </c>
      <c r="J20" s="22">
        <f t="shared" si="15"/>
        <v>4430000</v>
      </c>
      <c r="K20" s="40"/>
      <c r="L20" s="19">
        <v>5.0999999999999996</v>
      </c>
      <c r="M20" s="19">
        <v>5.0999999999999996</v>
      </c>
      <c r="N20" s="24">
        <v>5.0999999999999996</v>
      </c>
      <c r="O20" s="24">
        <v>5.2</v>
      </c>
      <c r="P20" s="24">
        <v>5.2</v>
      </c>
      <c r="Q20" s="24">
        <v>5.2</v>
      </c>
    </row>
    <row r="21" spans="1:17" s="2" customFormat="1">
      <c r="A21" s="5"/>
      <c r="B21" s="5"/>
      <c r="C21" s="5">
        <f>SUM(C19:C20)</f>
        <v>6</v>
      </c>
      <c r="D21" s="6">
        <f>SUM(D19:D20)</f>
        <v>4390000</v>
      </c>
      <c r="E21" s="5">
        <f t="shared" ref="E21:J21" si="16">SUM(E19:E20)</f>
        <v>3</v>
      </c>
      <c r="F21" s="6">
        <f t="shared" si="16"/>
        <v>3020000</v>
      </c>
      <c r="G21" s="5">
        <f t="shared" si="16"/>
        <v>3</v>
      </c>
      <c r="H21" s="6">
        <f t="shared" si="16"/>
        <v>3020000</v>
      </c>
      <c r="I21" s="5">
        <f t="shared" si="16"/>
        <v>12</v>
      </c>
      <c r="J21" s="23">
        <f t="shared" si="16"/>
        <v>10430000</v>
      </c>
      <c r="K21" s="41"/>
      <c r="L21" s="20">
        <v>650000</v>
      </c>
      <c r="M21" s="20"/>
      <c r="N21" s="20"/>
      <c r="O21" s="20">
        <v>10000</v>
      </c>
      <c r="P21" s="20">
        <v>10000</v>
      </c>
      <c r="Q21" s="20">
        <v>10000</v>
      </c>
    </row>
    <row r="22" spans="1:17">
      <c r="A22" s="3">
        <v>5</v>
      </c>
      <c r="B22" s="3">
        <v>5.0999999999999996</v>
      </c>
      <c r="C22" s="3">
        <v>12</v>
      </c>
      <c r="D22" s="4">
        <v>11940000</v>
      </c>
      <c r="E22" s="3">
        <v>2</v>
      </c>
      <c r="F22" s="4">
        <v>1510000</v>
      </c>
      <c r="G22" s="3">
        <v>0</v>
      </c>
      <c r="H22" s="4">
        <v>0</v>
      </c>
      <c r="I22" s="3">
        <f t="shared" ref="I22:I27" si="17">C22+E22+G22</f>
        <v>14</v>
      </c>
      <c r="J22" s="22">
        <f t="shared" ref="J22:J27" si="18">D22+F22+H22</f>
        <v>13450000</v>
      </c>
      <c r="K22" s="40"/>
      <c r="L22" s="20">
        <v>750000</v>
      </c>
      <c r="M22" s="20"/>
      <c r="O22" s="20">
        <v>120000</v>
      </c>
      <c r="P22" s="20">
        <v>120000</v>
      </c>
      <c r="Q22" s="20">
        <v>120000</v>
      </c>
    </row>
    <row r="23" spans="1:17">
      <c r="A23" s="3"/>
      <c r="B23" s="3">
        <v>5.2</v>
      </c>
      <c r="C23" s="3">
        <v>7</v>
      </c>
      <c r="D23" s="4">
        <v>1000000</v>
      </c>
      <c r="E23" s="3">
        <v>6</v>
      </c>
      <c r="F23" s="4">
        <v>700000</v>
      </c>
      <c r="G23" s="3">
        <v>6</v>
      </c>
      <c r="H23" s="4">
        <v>700000</v>
      </c>
      <c r="I23" s="3">
        <f t="shared" si="17"/>
        <v>19</v>
      </c>
      <c r="J23" s="22">
        <f t="shared" si="18"/>
        <v>2400000</v>
      </c>
      <c r="K23" s="40"/>
      <c r="L23" s="20">
        <v>100000</v>
      </c>
      <c r="M23" s="20"/>
      <c r="O23" s="20">
        <v>20000</v>
      </c>
      <c r="P23" s="20">
        <v>20000</v>
      </c>
      <c r="Q23" s="20">
        <v>20000</v>
      </c>
    </row>
    <row r="24" spans="1:17">
      <c r="A24" s="3"/>
      <c r="B24" s="3">
        <v>5.3</v>
      </c>
      <c r="C24" s="3">
        <v>19</v>
      </c>
      <c r="D24" s="4">
        <v>3467000</v>
      </c>
      <c r="E24" s="3">
        <v>15</v>
      </c>
      <c r="F24" s="4">
        <v>2165000</v>
      </c>
      <c r="G24" s="3">
        <v>15</v>
      </c>
      <c r="H24" s="4">
        <v>2165000</v>
      </c>
      <c r="I24" s="3">
        <f t="shared" si="17"/>
        <v>49</v>
      </c>
      <c r="J24" s="22">
        <f t="shared" si="18"/>
        <v>7797000</v>
      </c>
      <c r="K24" s="40"/>
      <c r="L24" s="20">
        <v>200000</v>
      </c>
      <c r="M24" s="20">
        <v>1050000</v>
      </c>
      <c r="O24" s="20">
        <v>100000</v>
      </c>
      <c r="P24" s="20">
        <v>100000</v>
      </c>
      <c r="Q24" s="20">
        <v>100000</v>
      </c>
    </row>
    <row r="25" spans="1:17">
      <c r="A25" s="3"/>
      <c r="B25" s="3">
        <v>5.4</v>
      </c>
      <c r="C25" s="3">
        <v>5</v>
      </c>
      <c r="D25" s="4">
        <v>400000</v>
      </c>
      <c r="E25" s="3">
        <v>5</v>
      </c>
      <c r="F25" s="4">
        <v>400000</v>
      </c>
      <c r="G25" s="3">
        <v>5</v>
      </c>
      <c r="H25" s="4">
        <v>400000</v>
      </c>
      <c r="I25" s="3">
        <f t="shared" si="17"/>
        <v>15</v>
      </c>
      <c r="J25" s="22">
        <f t="shared" si="18"/>
        <v>1200000</v>
      </c>
      <c r="K25" s="40"/>
      <c r="L25" s="20">
        <v>350000</v>
      </c>
      <c r="M25" s="20">
        <v>460000</v>
      </c>
      <c r="O25" s="20">
        <v>100000</v>
      </c>
      <c r="P25" s="20">
        <v>100000</v>
      </c>
      <c r="Q25" s="20">
        <v>100000</v>
      </c>
    </row>
    <row r="26" spans="1:17">
      <c r="A26" s="3"/>
      <c r="B26" s="3">
        <v>5.5</v>
      </c>
      <c r="C26" s="3">
        <v>1</v>
      </c>
      <c r="D26" s="4">
        <v>20000</v>
      </c>
      <c r="E26" s="3">
        <v>1</v>
      </c>
      <c r="F26" s="4">
        <v>20000</v>
      </c>
      <c r="G26" s="3">
        <v>1</v>
      </c>
      <c r="H26" s="4">
        <v>20000</v>
      </c>
      <c r="I26" s="3">
        <f t="shared" si="17"/>
        <v>3</v>
      </c>
      <c r="J26" s="22">
        <f t="shared" si="18"/>
        <v>60000</v>
      </c>
      <c r="K26" s="40"/>
      <c r="L26" s="20">
        <v>350000</v>
      </c>
      <c r="M26" s="20">
        <v>0</v>
      </c>
      <c r="O26" s="20">
        <v>300000</v>
      </c>
      <c r="P26" s="20">
        <v>350000</v>
      </c>
      <c r="Q26" s="20">
        <v>350000</v>
      </c>
    </row>
    <row r="27" spans="1:17">
      <c r="A27" s="3"/>
      <c r="B27" s="3">
        <v>5.6</v>
      </c>
      <c r="C27" s="3">
        <v>2</v>
      </c>
      <c r="D27" s="4">
        <v>230000</v>
      </c>
      <c r="E27" s="3">
        <v>2</v>
      </c>
      <c r="F27" s="4">
        <v>230000</v>
      </c>
      <c r="G27" s="3">
        <v>2</v>
      </c>
      <c r="H27" s="4">
        <v>230000</v>
      </c>
      <c r="I27" s="3">
        <f t="shared" si="17"/>
        <v>6</v>
      </c>
      <c r="J27" s="22">
        <f t="shared" si="18"/>
        <v>690000</v>
      </c>
      <c r="K27" s="40"/>
      <c r="L27" s="20">
        <v>1000000</v>
      </c>
      <c r="M27" s="20">
        <v>0</v>
      </c>
      <c r="N27" s="20">
        <v>0</v>
      </c>
      <c r="O27" s="20">
        <v>350000</v>
      </c>
      <c r="P27" s="20">
        <v>0</v>
      </c>
      <c r="Q27" s="20">
        <v>0</v>
      </c>
    </row>
    <row r="28" spans="1:17" s="2" customFormat="1">
      <c r="A28" s="5"/>
      <c r="B28" s="5"/>
      <c r="C28" s="5">
        <f>SUM(C22:C27)</f>
        <v>46</v>
      </c>
      <c r="D28" s="6">
        <f t="shared" ref="D28:J28" si="19">SUM(D22:D27)</f>
        <v>17057000</v>
      </c>
      <c r="E28" s="5">
        <f t="shared" si="19"/>
        <v>31</v>
      </c>
      <c r="F28" s="6">
        <f t="shared" si="19"/>
        <v>5025000</v>
      </c>
      <c r="G28" s="5">
        <f t="shared" si="19"/>
        <v>29</v>
      </c>
      <c r="H28" s="6">
        <f t="shared" si="19"/>
        <v>3515000</v>
      </c>
      <c r="I28" s="5">
        <f t="shared" si="19"/>
        <v>106</v>
      </c>
      <c r="J28" s="23">
        <f t="shared" si="19"/>
        <v>25597000</v>
      </c>
      <c r="K28" s="41"/>
      <c r="L28" s="20">
        <v>600000</v>
      </c>
      <c r="M28" s="20">
        <v>0</v>
      </c>
      <c r="N28" s="20"/>
      <c r="O28" s="20"/>
      <c r="P28" s="20"/>
      <c r="Q28" s="20"/>
    </row>
    <row r="29" spans="1:17">
      <c r="A29" s="3"/>
      <c r="B29" s="3"/>
      <c r="C29" s="3">
        <f>SUM(C28,C21,C18,C14,C10)</f>
        <v>94</v>
      </c>
      <c r="D29" s="4">
        <f>SUM(D28,D21,D18,D14,D10)</f>
        <v>29597000</v>
      </c>
      <c r="E29" s="3">
        <f t="shared" ref="E29:J29" si="20">SUM(E28,E21,E18,E14,E10)</f>
        <v>76</v>
      </c>
      <c r="F29" s="4">
        <f t="shared" si="20"/>
        <v>16195000</v>
      </c>
      <c r="G29" s="3">
        <f t="shared" si="20"/>
        <v>74</v>
      </c>
      <c r="H29" s="4">
        <f t="shared" si="20"/>
        <v>14685000</v>
      </c>
      <c r="I29" s="3">
        <f t="shared" si="20"/>
        <v>244</v>
      </c>
      <c r="J29" s="22">
        <f t="shared" si="20"/>
        <v>60477000</v>
      </c>
      <c r="K29" s="22"/>
      <c r="L29" s="20">
        <v>460000</v>
      </c>
      <c r="M29" s="20"/>
      <c r="Q29" s="20"/>
    </row>
    <row r="30" spans="1:17">
      <c r="L30" s="20">
        <v>1000000</v>
      </c>
      <c r="M30" s="20"/>
      <c r="Q30" s="20"/>
    </row>
    <row r="31" spans="1:17">
      <c r="L31" s="20">
        <v>6000000</v>
      </c>
      <c r="M31" s="20"/>
      <c r="Q31" s="20"/>
    </row>
    <row r="32" spans="1:17">
      <c r="L32" s="20">
        <v>480000</v>
      </c>
      <c r="M32" s="20"/>
      <c r="Q32" s="20"/>
    </row>
    <row r="33" spans="12:19">
      <c r="L33" s="20"/>
      <c r="M33" s="20"/>
      <c r="Q33" s="20"/>
    </row>
    <row r="34" spans="12:19">
      <c r="L34" s="26">
        <f>SUM(L21:L33)</f>
        <v>11940000</v>
      </c>
      <c r="M34" s="27">
        <f t="shared" ref="M34:N34" si="21">SUM(M21:M28)</f>
        <v>1510000</v>
      </c>
      <c r="N34" s="28">
        <f t="shared" si="21"/>
        <v>0</v>
      </c>
      <c r="O34" s="28">
        <f>SUM(O21:O28)</f>
        <v>1000000</v>
      </c>
      <c r="P34" s="28">
        <f t="shared" ref="P34" si="22">SUM(P21:P28)</f>
        <v>700000</v>
      </c>
      <c r="Q34" s="28">
        <f t="shared" ref="Q34" si="23">SUM(Q21:Q28)</f>
        <v>700000</v>
      </c>
    </row>
    <row r="36" spans="12:19">
      <c r="L36" s="19" t="s">
        <v>9</v>
      </c>
      <c r="M36" s="19" t="s">
        <v>10</v>
      </c>
      <c r="N36" s="19"/>
      <c r="O36" s="19">
        <v>5.4</v>
      </c>
      <c r="P36" s="24">
        <v>5.6</v>
      </c>
      <c r="Q36" s="20"/>
      <c r="R36" s="20"/>
      <c r="S36" s="19"/>
    </row>
    <row r="37" spans="12:19">
      <c r="L37" s="20">
        <v>200000</v>
      </c>
      <c r="M37" s="20">
        <v>200000</v>
      </c>
      <c r="N37" s="20">
        <v>200000</v>
      </c>
      <c r="O37" s="20">
        <v>50000</v>
      </c>
      <c r="P37" s="20">
        <v>350000</v>
      </c>
      <c r="Q37" s="20"/>
      <c r="R37" s="20"/>
      <c r="S37" s="20"/>
    </row>
    <row r="38" spans="12:19">
      <c r="L38" s="20">
        <v>25000</v>
      </c>
      <c r="M38" s="20">
        <v>25000</v>
      </c>
      <c r="N38" s="20">
        <v>25000</v>
      </c>
      <c r="O38" s="20">
        <v>180000</v>
      </c>
      <c r="P38" s="20">
        <v>200000</v>
      </c>
      <c r="Q38" s="20"/>
      <c r="R38" s="20"/>
      <c r="S38" s="20"/>
    </row>
    <row r="39" spans="12:19">
      <c r="L39" s="20">
        <v>40000</v>
      </c>
      <c r="M39" s="20">
        <v>0</v>
      </c>
      <c r="N39" s="20">
        <v>0</v>
      </c>
      <c r="O39" s="20">
        <v>50000</v>
      </c>
      <c r="P39" s="20">
        <v>30000</v>
      </c>
      <c r="Q39" s="20"/>
      <c r="R39" s="20"/>
      <c r="S39" s="20"/>
    </row>
    <row r="40" spans="12:19">
      <c r="L40" s="20">
        <v>400000</v>
      </c>
      <c r="M40" s="20">
        <v>0</v>
      </c>
      <c r="N40" s="20">
        <v>0</v>
      </c>
      <c r="O40" s="20">
        <v>100000</v>
      </c>
      <c r="Q40" s="20"/>
      <c r="R40" s="20"/>
      <c r="S40" s="20"/>
    </row>
    <row r="41" spans="12:19">
      <c r="L41" s="20">
        <v>150000</v>
      </c>
      <c r="M41" s="20">
        <v>150000</v>
      </c>
      <c r="N41" s="20">
        <v>150000</v>
      </c>
      <c r="O41" s="20">
        <v>20000</v>
      </c>
      <c r="Q41" s="20"/>
      <c r="R41" s="20"/>
      <c r="S41" s="20"/>
    </row>
    <row r="42" spans="12:19">
      <c r="L42" s="20">
        <v>120000</v>
      </c>
      <c r="M42" s="20">
        <v>120000</v>
      </c>
      <c r="N42" s="20">
        <v>120000</v>
      </c>
      <c r="Q42" s="20"/>
      <c r="R42" s="20"/>
      <c r="S42" s="20"/>
    </row>
    <row r="43" spans="12:19">
      <c r="L43" s="20">
        <v>140000</v>
      </c>
      <c r="M43" s="20">
        <v>140000</v>
      </c>
      <c r="N43" s="20">
        <v>140000</v>
      </c>
      <c r="Q43" s="20"/>
      <c r="R43" s="20"/>
      <c r="S43" s="20"/>
    </row>
    <row r="44" spans="12:19">
      <c r="L44" s="20">
        <v>200000</v>
      </c>
      <c r="M44" s="20">
        <v>200000</v>
      </c>
      <c r="N44" s="20">
        <v>200000</v>
      </c>
      <c r="Q44" s="20"/>
      <c r="R44" s="27"/>
      <c r="S44" s="28"/>
    </row>
    <row r="45" spans="12:19">
      <c r="L45" s="20">
        <v>100000</v>
      </c>
      <c r="M45" s="20">
        <v>100000</v>
      </c>
      <c r="N45" s="20">
        <v>100000</v>
      </c>
      <c r="Q45" s="20"/>
      <c r="R45" s="20"/>
      <c r="S45" s="20"/>
    </row>
    <row r="46" spans="12:19">
      <c r="L46" s="20">
        <v>800000</v>
      </c>
      <c r="M46" s="20">
        <v>800000</v>
      </c>
      <c r="N46" s="20">
        <v>800000</v>
      </c>
      <c r="Q46" s="20"/>
      <c r="R46" s="20"/>
      <c r="S46" s="20"/>
    </row>
    <row r="47" spans="12:19">
      <c r="L47" s="20">
        <v>80000</v>
      </c>
      <c r="M47" s="20">
        <v>80000</v>
      </c>
      <c r="N47" s="20">
        <v>80000</v>
      </c>
      <c r="Q47" s="20"/>
      <c r="R47" s="20"/>
      <c r="S47" s="20"/>
    </row>
    <row r="48" spans="12:19">
      <c r="L48" s="20">
        <v>10000</v>
      </c>
      <c r="M48" s="20">
        <v>10000</v>
      </c>
      <c r="N48" s="20">
        <v>10000</v>
      </c>
      <c r="Q48" s="20"/>
      <c r="R48" s="20"/>
      <c r="S48" s="20"/>
    </row>
    <row r="49" spans="12:19">
      <c r="L49" s="20">
        <v>20000</v>
      </c>
      <c r="M49" s="20">
        <v>20000</v>
      </c>
      <c r="N49" s="20">
        <v>20000</v>
      </c>
      <c r="Q49" s="20"/>
      <c r="R49" s="20"/>
      <c r="S49" s="20"/>
    </row>
    <row r="50" spans="12:19">
      <c r="L50" s="20">
        <v>120000</v>
      </c>
      <c r="M50" s="20">
        <v>120000</v>
      </c>
      <c r="N50" s="20">
        <v>120000</v>
      </c>
      <c r="Q50" s="20"/>
      <c r="R50" s="20"/>
      <c r="S50" s="20"/>
    </row>
    <row r="51" spans="12:19">
      <c r="L51" s="20">
        <v>50000</v>
      </c>
      <c r="M51" s="20">
        <v>50000</v>
      </c>
      <c r="N51" s="20">
        <v>50000</v>
      </c>
      <c r="Q51" s="20"/>
      <c r="R51" s="20"/>
      <c r="S51" s="20"/>
    </row>
    <row r="52" spans="12:19">
      <c r="L52" s="20">
        <v>100000</v>
      </c>
      <c r="M52" s="20">
        <v>100000</v>
      </c>
      <c r="N52" s="20">
        <v>100000</v>
      </c>
      <c r="Q52" s="20"/>
      <c r="R52" s="20"/>
      <c r="S52" s="20"/>
    </row>
    <row r="53" spans="12:19">
      <c r="L53" s="20">
        <v>50000</v>
      </c>
      <c r="M53" s="20">
        <v>50000</v>
      </c>
      <c r="N53" s="20">
        <v>50000</v>
      </c>
      <c r="Q53" s="20"/>
      <c r="R53" s="20"/>
      <c r="S53" s="20"/>
    </row>
    <row r="54" spans="12:19">
      <c r="L54" s="20">
        <v>75000</v>
      </c>
      <c r="M54" s="20">
        <v>0</v>
      </c>
      <c r="N54" s="20">
        <v>0</v>
      </c>
      <c r="Q54" s="20"/>
      <c r="R54" s="20"/>
      <c r="S54" s="20"/>
    </row>
    <row r="55" spans="12:19">
      <c r="L55" s="20">
        <v>787000</v>
      </c>
      <c r="M55" s="20">
        <v>0</v>
      </c>
      <c r="N55" s="20">
        <v>0</v>
      </c>
      <c r="Q55" s="20"/>
      <c r="R55" s="20"/>
      <c r="S55" s="20"/>
    </row>
    <row r="56" spans="12:19">
      <c r="L56" s="29">
        <f>SUM(L37:L55)</f>
        <v>3467000</v>
      </c>
      <c r="M56" s="29">
        <f t="shared" ref="M56:N56" si="24">SUM(M37:M55)</f>
        <v>2165000</v>
      </c>
      <c r="N56" s="29">
        <f t="shared" si="24"/>
        <v>2165000</v>
      </c>
      <c r="O56" s="27">
        <f>SUM(O37:O43)</f>
        <v>400000</v>
      </c>
      <c r="P56" s="27">
        <f>SUM(P37:P43)</f>
        <v>580000</v>
      </c>
      <c r="Q56" s="27"/>
      <c r="R56" s="20"/>
      <c r="S56" s="19"/>
    </row>
  </sheetData>
  <mergeCells count="8">
    <mergeCell ref="C2:D2"/>
    <mergeCell ref="E2:F2"/>
    <mergeCell ref="G2:H2"/>
    <mergeCell ref="I2:J2"/>
    <mergeCell ref="C3:C4"/>
    <mergeCell ref="E3:E4"/>
    <mergeCell ref="G3:G4"/>
    <mergeCell ref="I3:I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รวมประสาน</vt:lpstr>
      <vt:lpstr>2560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Oat_oa99@hotmail.com</dc:creator>
  <cp:lastModifiedBy>Compaq</cp:lastModifiedBy>
  <cp:lastPrinted>2016-06-26T04:42:46Z</cp:lastPrinted>
  <dcterms:created xsi:type="dcterms:W3CDTF">2013-06-19T04:53:31Z</dcterms:created>
  <dcterms:modified xsi:type="dcterms:W3CDTF">2016-07-12T03:10:54Z</dcterms:modified>
</cp:coreProperties>
</file>