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วมงานทุกอย่างทั้งหมด\แผนเงินบำรุงปีงบ 67\"/>
    </mc:Choice>
  </mc:AlternateContent>
  <xr:revisionPtr revIDLastSave="0" documentId="13_ncr:1_{A8F46018-4ECC-4479-BFEF-F04F2D7FEB3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ปก" sheetId="13" r:id="rId1"/>
    <sheet name="สรุปแผนฯ " sheetId="12" r:id="rId2"/>
    <sheet name="ตาราง1" sheetId="2" r:id="rId3"/>
    <sheet name="ตาราง2" sheetId="11" r:id="rId4"/>
    <sheet name="ตาราง3" sheetId="4" r:id="rId5"/>
    <sheet name="ตาราง4" sheetId="10" r:id="rId6"/>
    <sheet name="ตาราง5" sheetId="5" r:id="rId7"/>
  </sheets>
  <definedNames>
    <definedName name="income51">ตาราง2!$C$19</definedName>
    <definedName name="_xlnm.Print_Titles" localSheetId="4">ตาราง3!$3:$4</definedName>
    <definedName name="still">#REF!</definedName>
    <definedName name="stillsum">#REF!</definedName>
  </definedNames>
  <calcPr calcId="191029"/>
</workbook>
</file>

<file path=xl/calcChain.xml><?xml version="1.0" encoding="utf-8"?>
<calcChain xmlns="http://schemas.openxmlformats.org/spreadsheetml/2006/main">
  <c r="C15" i="10" l="1"/>
  <c r="E42" i="4"/>
  <c r="C6" i="12"/>
  <c r="B5" i="2"/>
  <c r="E5" i="2" s="1"/>
  <c r="B6" i="2" s="1"/>
  <c r="E6" i="2" s="1"/>
  <c r="B7" i="2" s="1"/>
  <c r="E7" i="2" s="1"/>
  <c r="B8" i="2" s="1"/>
  <c r="E8" i="2" s="1"/>
  <c r="D30" i="5" l="1"/>
  <c r="E30" i="5"/>
  <c r="C19" i="11" l="1"/>
  <c r="C7" i="12" s="1"/>
  <c r="B19" i="11"/>
  <c r="C15" i="12" l="1"/>
  <c r="C12" i="12"/>
  <c r="C42" i="4" l="1"/>
  <c r="C18" i="12" s="1"/>
  <c r="C13" i="12" l="1"/>
  <c r="C11" i="12" s="1"/>
  <c r="C16" i="12"/>
  <c r="C14" i="12" s="1"/>
  <c r="C30" i="5"/>
  <c r="D42" i="4"/>
  <c r="C8" i="12" l="1"/>
  <c r="C19" i="12" s="1"/>
</calcChain>
</file>

<file path=xl/sharedStrings.xml><?xml version="1.0" encoding="utf-8"?>
<sst xmlns="http://schemas.openxmlformats.org/spreadsheetml/2006/main" count="263" uniqueCount="195">
  <si>
    <t>ปีงบประมาณ</t>
  </si>
  <si>
    <t>รายการ</t>
  </si>
  <si>
    <t>หมายเหตุ</t>
  </si>
  <si>
    <t>ยอดยกมา</t>
  </si>
  <si>
    <t>รายรับ</t>
  </si>
  <si>
    <t>รายจ่าย</t>
  </si>
  <si>
    <t>ยอดคงเหลือ</t>
  </si>
  <si>
    <t>หมวด</t>
  </si>
  <si>
    <t xml:space="preserve">หนี้ค้างชำระ </t>
  </si>
  <si>
    <t xml:space="preserve">   - …………………………………</t>
  </si>
  <si>
    <t xml:space="preserve"> </t>
  </si>
  <si>
    <t>ค่าตอบแทน</t>
  </si>
  <si>
    <t>ค่าใช้สอย</t>
  </si>
  <si>
    <t>ค่าวัสดุ</t>
  </si>
  <si>
    <t>ค่าสาธารณูปโภค</t>
  </si>
  <si>
    <t>ค่าใช้จ่ายดำเนินการอื่น</t>
  </si>
  <si>
    <t>ครุภัณฑ์</t>
  </si>
  <si>
    <t xml:space="preserve">ค่าที่ดิน </t>
  </si>
  <si>
    <t>ค่าก่อสร้าง</t>
  </si>
  <si>
    <t>ค่าใช้จ่าย</t>
  </si>
  <si>
    <t>ค่าที่ดินและสิ่งก่อสร้าง</t>
  </si>
  <si>
    <t>แผนเงินบำรุง</t>
  </si>
  <si>
    <t>ลำดับที่</t>
  </si>
  <si>
    <t>ลำดับ</t>
  </si>
  <si>
    <t>ที่</t>
  </si>
  <si>
    <t xml:space="preserve"> - วัสดุคอมพิวเตอร์</t>
  </si>
  <si>
    <t xml:space="preserve"> - วัสดุสำนักงาน</t>
  </si>
  <si>
    <t xml:space="preserve"> - ค่าไฟฟ้า</t>
  </si>
  <si>
    <t xml:space="preserve"> - ค่าน้ำประปา</t>
  </si>
  <si>
    <t xml:space="preserve"> - ค่าโทรศัพท์</t>
  </si>
  <si>
    <t xml:space="preserve"> - ค่าบริการสื่อสารและโทรคมนาคม</t>
  </si>
  <si>
    <t xml:space="preserve">จำนวนเงิน </t>
  </si>
  <si>
    <t>(บาท)</t>
  </si>
  <si>
    <t xml:space="preserve">รวมเป็นเงิน </t>
  </si>
  <si>
    <t xml:space="preserve">รวมเป็นเงิน  </t>
  </si>
  <si>
    <t>รายการรับ</t>
  </si>
  <si>
    <t>รวม</t>
  </si>
  <si>
    <t>รวมเป็นเงิน</t>
  </si>
  <si>
    <t>หนี้ค้างชำระ</t>
  </si>
  <si>
    <t>(1)</t>
  </si>
  <si>
    <t>(2)</t>
  </si>
  <si>
    <t>(3)</t>
  </si>
  <si>
    <t>(4)</t>
  </si>
  <si>
    <t>(5)</t>
  </si>
  <si>
    <t>เป็นสูตรไม่ต้องบันทึก (ยกมาจากตารางที่ 2)</t>
  </si>
  <si>
    <t>ครุภัณฑ์อื่นๆ</t>
  </si>
  <si>
    <t>1. สถิติเงินบำรุง</t>
  </si>
  <si>
    <t>ค่าใช้จ่ายด้านบุคลากร</t>
  </si>
  <si>
    <t>ไม่ต้องบันทึก (ยกมาจากตารางที่ 1)</t>
  </si>
  <si>
    <t xml:space="preserve">ยกมาจากตาราง 5 </t>
  </si>
  <si>
    <t xml:space="preserve"> - วัสดุโฆษณาและเผยแพร่</t>
  </si>
  <si>
    <t>ชื่อโครงการ</t>
  </si>
  <si>
    <t>จำนวน        ................   คน</t>
  </si>
  <si>
    <t>ยกมาจากตาราง 3</t>
  </si>
  <si>
    <t>ยกมาจากตาราง 4</t>
  </si>
  <si>
    <t xml:space="preserve"> - ค่าจ้างลูกจ้างทำความสะอาด </t>
  </si>
  <si>
    <t xml:space="preserve"> - วัสดุงานบ้านงานครัว</t>
  </si>
  <si>
    <t xml:space="preserve"> - อื่นๆ (ระบุ)</t>
  </si>
  <si>
    <t xml:space="preserve"> - ค่าจ้างลูกจ้างกลุ่มวิชาชีพ (พบ., ทันตาฯ, นวส., จพ.สธ.)</t>
  </si>
  <si>
    <t xml:space="preserve">ข้าราชการ                       </t>
  </si>
  <si>
    <t xml:space="preserve">ลูกจ้างกลุ่มวิชาชีพ/พกส.        </t>
  </si>
  <si>
    <t xml:space="preserve">ลูกจ้างเงินบำรุง                </t>
  </si>
  <si>
    <t xml:space="preserve"> - เจ้าพนักงานสาธารณสุขชุมชน                  </t>
  </si>
  <si>
    <t xml:space="preserve"> - นักวิชาการสาธารณสุข     </t>
  </si>
  <si>
    <t xml:space="preserve"> - พยาบาลวิชาชีพ                  </t>
  </si>
  <si>
    <t>ครุภัณฑ์สำนักงาน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</si>
  <si>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</si>
  <si>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</si>
  <si>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</si>
  <si>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ครุภัณฑ์งานบ้านและงานครัว</t>
  </si>
  <si>
    <t>ครุภัณฑ์การแพทย์</t>
  </si>
  <si>
    <t>ครุภัณฑ์คอมพิวเตอร์</t>
  </si>
  <si>
    <t xml:space="preserve"> - วัสดุยานพาหนะและขนส่ง</t>
  </si>
  <si>
    <t xml:space="preserve"> - วัสดุเชื้อเพลิงและหล่อลื่น</t>
  </si>
  <si>
    <t xml:space="preserve"> - วัสดุไฟฟ้าและวิทยุ</t>
  </si>
  <si>
    <t>ตารางที่ 4</t>
  </si>
  <si>
    <t xml:space="preserve"> - ค่าใช้จ่ายโครงการ....(เงินบำรุง)</t>
  </si>
  <si>
    <t>ค่าครุภัณฑ์</t>
  </si>
  <si>
    <t>ตารางที่ 5</t>
  </si>
  <si>
    <t xml:space="preserve">                                           ทุกรายการโปรดรับรองเอกสาร</t>
  </si>
  <si>
    <t>2. เงินรับโอนจากสำนักงานสาธารณสุขจังหวัด</t>
  </si>
  <si>
    <t>3. เงินรับโอนจากโรงพยาบาลแม่ข่าย</t>
  </si>
  <si>
    <t xml:space="preserve">  3.1 ค่าจ้างลูกจ้างชั่วคราวกลุ่มวิชาชีพ</t>
  </si>
  <si>
    <t xml:space="preserve">  3.2 ค่าจ้างลูกจ้างทำความสะอาด</t>
  </si>
  <si>
    <t xml:space="preserve">4. เงินรับโอนจากโรงพยาบาลอื่นๆ </t>
  </si>
  <si>
    <t>5. เงินรับโอนจาก โรงพยาบาลส่งเสริมสุขภาพตำบล</t>
  </si>
  <si>
    <t>6. ดอกเบี้ยเงินฝากธนาคาร</t>
  </si>
  <si>
    <t xml:space="preserve">7. รายรับอื่น </t>
  </si>
  <si>
    <t xml:space="preserve">  7.1 งบกองทุนหลักประกันสุขภาพตำบล</t>
  </si>
  <si>
    <t xml:space="preserve">  7.2 เงินสมทบประกันสังคม (ส่วนของลูกจ้าง)</t>
  </si>
  <si>
    <t>1. ค่าบริการทางการแพทย์/เงินบริจาค (รับเป็นเงินสด)</t>
  </si>
  <si>
    <t xml:space="preserve">   3.1 งบรายจ่ายดำเนินการ</t>
  </si>
  <si>
    <t xml:space="preserve">        3.1.1 งบรายจ่ายดำเนินการปกติ  </t>
  </si>
  <si>
    <t xml:space="preserve">        3.1.2 งบรายจ่ายดำเนินการตามแผนงานโครงการ</t>
  </si>
  <si>
    <t xml:space="preserve">   3.2 งบรายจ่ายการลงทุน  </t>
  </si>
  <si>
    <t>เป็นสูตร ไม่ต้องบันทึกเท่ากับ 3.2.1+3.2.2</t>
  </si>
  <si>
    <t>เป็นสูตร ไม่ต้องบันทึกเท่ากับ 3.1.1+3.1.2</t>
  </si>
  <si>
    <t xml:space="preserve">ตารางที่ 1 รายการ รับ- จ่าย เงินบำรุงย้อนหลัง  </t>
  </si>
  <si>
    <t>ไม่เกิน 10% ของประมาณการรายรับ</t>
  </si>
  <si>
    <t xml:space="preserve">   3.3 งบกลาง (กรณีฉุกเฉิน / เร่งด่วน)  </t>
  </si>
  <si>
    <t xml:space="preserve">ประมาณการรายจ่าย      </t>
  </si>
  <si>
    <t xml:space="preserve"> - เงินสมทบประกันสังคมส่วนของนายจ้าง</t>
  </si>
  <si>
    <t xml:space="preserve"> - ค่าใช้จ่ายในการเดินทางไปราชการ</t>
  </si>
  <si>
    <t xml:space="preserve"> - ค่าซ่อมแซมยานพาหนะ</t>
  </si>
  <si>
    <t xml:space="preserve"> - ค่าซ่อมแซมสิ่งก่อสร้าง</t>
  </si>
  <si>
    <t xml:space="preserve"> - ค่าจ้างเหมาบริการอื่นๆ (โปรดระบุ)</t>
  </si>
  <si>
    <t xml:space="preserve"> - ค่าใช้จ่ายโครงการกองทุนหลักประกันสุขภาพตำบล</t>
  </si>
  <si>
    <t>เท่ากับรายรับ</t>
  </si>
  <si>
    <t>จำนวนเงิน</t>
  </si>
  <si>
    <t>4. หนี้ค้างชำระ</t>
  </si>
  <si>
    <t xml:space="preserve"> - ค่าซ่อมแซมครุภัณฑ์ทางการแพทย์</t>
  </si>
  <si>
    <t xml:space="preserve"> - ค่าซ่อมแซมครุภัณฑ์</t>
  </si>
  <si>
    <t xml:space="preserve">        3.2.2 จากเงินบำรุงของ สสอ.</t>
  </si>
  <si>
    <t xml:space="preserve"> 1.รวมแล้วต้องไม่เกินประมาณการรายรับปี 65 </t>
  </si>
  <si>
    <t xml:space="preserve"> 2.กรณีมีเงินบำรุงคงเหลือ หลังหักหนี้ค้างชำระ สามารถประมาณการ เพิ่มได้อีกไม่เกิน 50%</t>
  </si>
  <si>
    <t xml:space="preserve">        3.2.1 จากงบลงทุนปี 2564 และปีก่อนๆ คงเหลือ</t>
  </si>
  <si>
    <t xml:space="preserve"> ลงชื่อ.......................................................ผู้อนุมัติแผน</t>
  </si>
  <si>
    <t xml:space="preserve">                              ว/ ด/ ป  ..............................................................</t>
  </si>
  <si>
    <t xml:space="preserve">                     นายแพทย์สาธารณสุขจังหวัดสมุทรปราการ</t>
  </si>
  <si>
    <t>ประจำปีงบประมาณ   2567</t>
  </si>
  <si>
    <t>ปีงบประมาณ 2567</t>
  </si>
  <si>
    <t>2. ประมาณการรายรับ  ปี  2567</t>
  </si>
  <si>
    <t>3. ประมาณการรายจ่าย ปี 2567</t>
  </si>
  <si>
    <t>1. รายงานรับ-จ่าย  เงินบำรุง  เดือน สิงหาคม - กันยายน 2565 และ กรกฎาคม 2566</t>
  </si>
  <si>
    <t>2. ประมาณการรายรับปี 2567</t>
  </si>
  <si>
    <t>ตารางที่ 2 ประมาณการรายรับปี 2567</t>
  </si>
  <si>
    <t>เท่ากับรายรับ สค.65-กค.66</t>
  </si>
  <si>
    <t>เท่ากับรายรับ สค.65-กค.66+4%</t>
  </si>
  <si>
    <t>3. ประมาณการรายจ่ายปี 2567</t>
  </si>
  <si>
    <t>ตารางที่ 3 แผนเงินบำรุงประเภทรายจ่ายดำเนินการปกติ ปี 2567</t>
  </si>
  <si>
    <t>ตารางที่ 4  แผนเงินบำรุงประเภทรายจ่ายดำเนินการตามแผนงาน/โครงการ ปี 2567</t>
  </si>
  <si>
    <t>ตารางที่ 5 แผนเงินบำรุงประเภทรายจ่ายการลงทุน (Capital Cost) ปี 2567</t>
  </si>
  <si>
    <t xml:space="preserve">ใช้จากงบลงทุนปี 2566    และปีก่อนๆ คงเหลือ </t>
  </si>
  <si>
    <t>สำนักงานสาธารณสุขอำเภอเมืองสมุทรปราการ</t>
  </si>
  <si>
    <t>อำเภอเมืองสมุทรปราการ  จังหวัดสมุทรปราการ</t>
  </si>
  <si>
    <t>สาธารณสุขอำเภอเมืองสมุทรปราการ</t>
  </si>
  <si>
    <t xml:space="preserve">  ลงชื่อ......................................................ผู้ขออนุมัติแผน</t>
  </si>
  <si>
    <t xml:space="preserve"> ลงชื่อ.......................................................ผู้เห็นชอบแผน</t>
  </si>
  <si>
    <t xml:space="preserve">                                (นายคำรณ  มั่งมี)</t>
  </si>
  <si>
    <t xml:space="preserve">                             (นายประภาส  ผูกดวง)  </t>
  </si>
  <si>
    <t>แผนเงินบำรุง สสอ.เมืองสมุทรปราการ</t>
  </si>
  <si>
    <t>ก.ย. 2562</t>
  </si>
  <si>
    <t>ก.ย. 2563</t>
  </si>
  <si>
    <t>ก.ย. 2564</t>
  </si>
  <si>
    <t xml:space="preserve">1. เงินบำรุงคงเหลือสุทธิ (ณ วันที่ 30 กันยายน 2566) </t>
  </si>
  <si>
    <t>5. คาดประมาณเงินบำรุงคงเหลือ ณ 30 กันยายน 2567</t>
  </si>
  <si>
    <t>จำนวนบุคลากร ณ 1 กันยายน 2566</t>
  </si>
  <si>
    <t>2. สำเนาปกหน้าสมุดธนาคาร และข้อมูล ณ วันที่  30  กันยายน 2566</t>
  </si>
  <si>
    <t xml:space="preserve">      รายรับ         (ณ 30 กันยายน 66)</t>
  </si>
  <si>
    <t xml:space="preserve"> ประมาณการรายรับ ปีงบประมาณ 67</t>
  </si>
  <si>
    <t xml:space="preserve">  3.4 ค่าบริการทางการแพทย์ กองทุนประกันสุขภาพ</t>
  </si>
  <si>
    <t xml:space="preserve">  3.5 เงินพัฒนาบุคลากร</t>
  </si>
  <si>
    <t>ณ 30 ก.ย. 66</t>
  </si>
  <si>
    <t>ส.ค.65 - ก.ค.66</t>
  </si>
  <si>
    <t>ณ 30 ก.ย.66</t>
  </si>
  <si>
    <t xml:space="preserve">ใช้จากเงินบำรุงคงเหลือ ณ 30 ก.ย. 66   </t>
  </si>
  <si>
    <t xml:space="preserve"> -ค่าใช้จ่ายในการก่อสร้างอาคาร รพ.สต.บางเมืองใหม่</t>
  </si>
  <si>
    <t xml:space="preserve">    - ค่าจ้างเหมาทำความสะอาด</t>
  </si>
  <si>
    <t xml:space="preserve">    - ค่าจ้างเหมาล้างเครื่องปรับอากาศ</t>
  </si>
  <si>
    <t xml:space="preserve">    - ค่าจ้างเหมาซักทำความสะอาดผ้าม่าน</t>
  </si>
  <si>
    <t xml:space="preserve">    - ค่าจ้างเหมาถ่ายเอกสาร</t>
  </si>
  <si>
    <t xml:space="preserve">  3.3 ค่าตอบแทนกำลังคนด้านสาธารณสุข (ฉ.11)</t>
  </si>
  <si>
    <t xml:space="preserve"> - ค่าตอบแทนกำลังคนด้านสาธารณสุข (ฉ.11)</t>
  </si>
  <si>
    <t xml:space="preserve"> - ค่าตอบแทนการปฏิบัติงานนอกเวลาราชการ (ฉ.5)</t>
  </si>
  <si>
    <t xml:space="preserve"> - พนักงานทำความสะอาด</t>
  </si>
  <si>
    <t xml:space="preserve"> - พนักงานขับรถ</t>
  </si>
  <si>
    <t xml:space="preserve"> - แพทย์แผนไทย                  </t>
  </si>
  <si>
    <t xml:space="preserve"> - ผู้ช่วยเหลือคนไข้</t>
  </si>
  <si>
    <r>
      <t>เป็นสูตรไม่ต้องบันทึก (เท่ากับ ข้อ 3.1+3.2+3.3)</t>
    </r>
    <r>
      <rPr>
        <b/>
        <sz val="12"/>
        <rFont val="TH Sarabun New"/>
        <family val="2"/>
      </rPr>
      <t xml:space="preserve"> </t>
    </r>
    <r>
      <rPr>
        <sz val="12"/>
        <rFont val="TH Sarabun New"/>
        <family val="2"/>
      </rPr>
      <t xml:space="preserve">              </t>
    </r>
  </si>
  <si>
    <r>
      <rPr>
        <b/>
        <u/>
        <sz val="16"/>
        <rFont val="TH Sarabun New"/>
        <family val="2"/>
      </rPr>
      <t>หมายเหตุ</t>
    </r>
    <r>
      <rPr>
        <sz val="16"/>
        <rFont val="TH Sarabun New"/>
        <family val="2"/>
      </rPr>
      <t xml:space="preserve">    ขอให้ทุก สสอ. ทุกแห่ง แนบเอกสารดังนี้มากับแผนด้วย</t>
    </r>
  </si>
  <si>
    <r>
      <rPr>
        <b/>
        <sz val="18"/>
        <rFont val="TH Sarabun New"/>
        <family val="2"/>
      </rPr>
      <t xml:space="preserve">หมายเหตุ </t>
    </r>
    <r>
      <rPr>
        <b/>
        <sz val="16"/>
        <rFont val="TH Sarabun New"/>
        <family val="2"/>
      </rPr>
      <t xml:space="preserve">  </t>
    </r>
    <r>
      <rPr>
        <sz val="16"/>
        <rFont val="TH Sarabun New"/>
        <family val="2"/>
      </rPr>
      <t>กรณี</t>
    </r>
    <r>
      <rPr>
        <b/>
        <sz val="16"/>
        <rFont val="TH Sarabun New"/>
        <family val="2"/>
      </rPr>
      <t xml:space="preserve"> </t>
    </r>
    <r>
      <rPr>
        <b/>
        <sz val="18"/>
        <rFont val="TH Sarabun New"/>
        <family val="2"/>
      </rPr>
      <t>ค่าก่อสร้าง</t>
    </r>
    <r>
      <rPr>
        <b/>
        <sz val="22"/>
        <rFont val="TH Sarabun New"/>
        <family val="2"/>
      </rPr>
      <t xml:space="preserve"> </t>
    </r>
    <r>
      <rPr>
        <sz val="16"/>
        <rFont val="TH Sarabun New"/>
        <family val="2"/>
      </rPr>
      <t>ขอให้แนบแบบแปลน มาด้วย</t>
    </r>
  </si>
  <si>
    <t>ก.ย. 2565</t>
  </si>
  <si>
    <t>ก.ย. 2566</t>
  </si>
  <si>
    <t>โครงการประชุมติดตามผลการดำเนินงานกลุ่มวัยผู้สูงอายุ และผู้พิการ  สำนักงานสาธารณสุขอำเภอเมืองสมุทรปราการ ปีงบประมาณ 2567</t>
  </si>
  <si>
    <t>โครงการประชุมเฝ้าระวังควบคุมป้องกันโรคและตอบโต้ภาวะฉุกเฉินด้านสาธารณสุข สำนักงานสาธารณสุขอำเภอเมืองสมุทรปราการ จังหวัดสมุทรปราการ ปีงบประมาณ 2567</t>
  </si>
  <si>
    <t>โครงการพัฒนาศักยภาพบุคลากรผู้รับผิดชอบงานควบคุมโรค  ปีงบประมาณ 2567</t>
  </si>
  <si>
    <t>โครงการพัฒนาศักยภาพบุคลากรในการดูแลเด็กปฐมวัยที่มีพัฒนาการล่าช้า ด้วยTEDA4I  ปีงบประมาณ 2567</t>
  </si>
  <si>
    <t>โครงการ พัฒนาศักยภาพ อสม.หมอประจำบ้าน อำเภอเมืองสมุทรปราการ  ปีงบประมาณ  2567</t>
  </si>
  <si>
    <t xml:space="preserve"> -</t>
  </si>
  <si>
    <t>โครงการอบรมพัฒนาบุคลากร เรื่อง กฎหมาย ระเบียบ และแนวทางปฏิบัติในการจัดซื้อจัดจ้าง อำเภอเมืองสมุทรปราการ ปีงบประมาณ 2567</t>
  </si>
  <si>
    <t>โครงการพัฒนาคุณภาพบุคลากรสู่องค์กรต้นแบบบริการ“บุคลิกภาพที่ดีสู่การให้บริการเป็นเลิศ” ปีงบประมาณ 2567</t>
  </si>
  <si>
    <t>โครงการประชุมวางแผนและประเมินผลการดำเนินงานของสำนักงานสาธารณสุขอำเภอเมืองสมุทรปราการ ปีงบประมาณ 2567</t>
  </si>
  <si>
    <t>โครงการพัฒนาศักยภาพบุคลากรด้านการตรวจสอบภายใน ของสำนักงานสาธารณสุขอำเภอเมืองสมุทรปราการ ปีงบประมาณ 2567</t>
  </si>
  <si>
    <t xml:space="preserve">   - เครื่องพิมพ์ Multifunctionเลเซอร์ หรือ LED ขาวดำ</t>
  </si>
  <si>
    <t xml:space="preserve">   - คอมพิวเตอร์แท็บเล็ต แบบที่ 2</t>
  </si>
  <si>
    <t xml:space="preserve">   - โปรแกรมแอนตี้ไวรัส</t>
  </si>
  <si>
    <t>จำนวน        3   คน</t>
  </si>
  <si>
    <t>จำนวน        0   คน</t>
  </si>
  <si>
    <t>จำนวน        2   คน</t>
  </si>
  <si>
    <t xml:space="preserve"> - นักวิชาการคอมพิวเตอร์</t>
  </si>
  <si>
    <t>ลูกจ้างจ้างเหมาบริการ</t>
  </si>
  <si>
    <t>จำนวน        1   คน</t>
  </si>
  <si>
    <t xml:space="preserve">                        ( ………………….......………………. )</t>
  </si>
  <si>
    <t>โครงการพัฒนาการป้องกันการติดเชื้อในสถานบริการ สำนักงานสาธารณสุขอำเภอเมืองสมุทรปราการ ปีงบประมาณ 2567</t>
  </si>
  <si>
    <t>โครงการเฝ้าระวังและควบคุมโรคไข้เลือดออก สำนักงานสาธารณสุขอำเภอเมืองสมุทรปราการ 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</si>
</sst>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&quot; &quot;* #,##0.00_-;\-&quot; &quot;* #,##0.00_-;_-&quot; &quot;* &quot;-&quot;??_-;_-@_-"/>
  </numFmts>
  <fonts count="23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b/>
      <sz val="20"/>
      <name val="TH Sarabun New"/>
      <family val="2"/>
    </font>
    <font>
      <sz val="20"/>
      <name val="TH Sarabun New"/>
      <family val="2"/>
    </font>
    <font>
      <b/>
      <sz val="14"/>
      <name val="TH Sarabun New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2"/>
      <name val="TH Sarabun New"/>
      <family val="2"/>
    </font>
    <font>
      <sz val="14"/>
      <name val="TH Sarabun New"/>
      <family val="2"/>
    </font>
    <font>
      <b/>
      <sz val="12"/>
      <name val="TH Sarabun New"/>
      <family val="2"/>
    </font>
    <font>
      <b/>
      <sz val="10"/>
      <name val="TH Sarabun New"/>
      <family val="2"/>
    </font>
    <font>
      <sz val="10"/>
      <name val="TH Sarabun New"/>
      <family val="2"/>
    </font>
    <font>
      <b/>
      <sz val="36"/>
      <name val="TH Sarabun New"/>
      <family val="2"/>
    </font>
    <font>
      <b/>
      <sz val="24"/>
      <name val="TH Sarabun New"/>
      <family val="2"/>
    </font>
    <font>
      <sz val="24"/>
      <name val="TH Sarabun New"/>
      <family val="2"/>
    </font>
    <font>
      <b/>
      <sz val="18"/>
      <name val="TH Sarabun New"/>
      <family val="2"/>
    </font>
    <font>
      <sz val="18"/>
      <name val="TH Sarabun New"/>
      <family val="2"/>
    </font>
    <font>
      <u/>
      <sz val="16"/>
      <name val="TH Sarabun New"/>
      <family val="2"/>
    </font>
    <font>
      <b/>
      <u/>
      <sz val="16"/>
      <name val="TH Sarabun New"/>
      <family val="2"/>
    </font>
    <font>
      <sz val="16"/>
      <color rgb="FFFF0000"/>
      <name val="TH Sarabun New"/>
      <family val="2"/>
    </font>
    <font>
      <b/>
      <sz val="22"/>
      <name val="TH Sarabun New"/>
      <family val="2"/>
    </font>
    <font>
      <sz val="16"/>
      <color rgb="FF00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6" borderId="1" xfId="0" applyFont="1" applyFill="1" applyBorder="1" applyAlignment="1">
      <alignment horizontal="center" vertical="top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6" borderId="6" xfId="0" applyFont="1" applyFill="1" applyBorder="1" applyAlignment="1">
      <alignment horizontal="center" vertical="top"/>
    </xf>
    <xf numFmtId="0" fontId="5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/>
    <xf numFmtId="0" fontId="6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43" fontId="7" fillId="0" borderId="4" xfId="1" applyFont="1" applyBorder="1" applyAlignment="1">
      <alignment horizontal="center"/>
    </xf>
    <xf numFmtId="43" fontId="7" fillId="0" borderId="14" xfId="1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3" fontId="7" fillId="0" borderId="4" xfId="1" applyFont="1" applyBorder="1"/>
    <xf numFmtId="43" fontId="7" fillId="0" borderId="14" xfId="1" applyFont="1" applyBorder="1"/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/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/>
    <xf numFmtId="187" fontId="7" fillId="0" borderId="4" xfId="0" applyNumberFormat="1" applyFont="1" applyBorder="1" applyAlignment="1">
      <alignment vertical="center"/>
    </xf>
    <xf numFmtId="43" fontId="7" fillId="0" borderId="4" xfId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7" fillId="0" borderId="12" xfId="1" applyFont="1" applyBorder="1"/>
    <xf numFmtId="49" fontId="7" fillId="0" borderId="4" xfId="0" applyNumberFormat="1" applyFont="1" applyBorder="1" applyAlignment="1">
      <alignment vertical="center"/>
    </xf>
    <xf numFmtId="0" fontId="9" fillId="0" borderId="4" xfId="0" applyFont="1" applyBorder="1"/>
    <xf numFmtId="0" fontId="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43" fontId="10" fillId="5" borderId="4" xfId="1" applyFont="1" applyFill="1" applyBorder="1" applyAlignment="1">
      <alignment horizontal="center" vertical="center"/>
    </xf>
    <xf numFmtId="43" fontId="6" fillId="5" borderId="4" xfId="1" applyFont="1" applyFill="1" applyBorder="1" applyAlignment="1">
      <alignment horizontal="center" vertical="center"/>
    </xf>
    <xf numFmtId="43" fontId="7" fillId="7" borderId="4" xfId="1" applyFont="1" applyFill="1" applyBorder="1"/>
    <xf numFmtId="43" fontId="6" fillId="2" borderId="4" xfId="1" applyFont="1" applyFill="1" applyBorder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7" fillId="0" borderId="1" xfId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43" fontId="7" fillId="4" borderId="4" xfId="1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7" fillId="4" borderId="1" xfId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43" fontId="7" fillId="4" borderId="3" xfId="1" applyFont="1" applyFill="1" applyBorder="1" applyAlignment="1">
      <alignment vertical="top"/>
    </xf>
    <xf numFmtId="0" fontId="8" fillId="0" borderId="3" xfId="0" applyFont="1" applyBorder="1" applyAlignment="1">
      <alignment vertical="top" wrapText="1"/>
    </xf>
    <xf numFmtId="43" fontId="7" fillId="4" borderId="4" xfId="1" applyFont="1" applyFill="1" applyBorder="1" applyAlignment="1">
      <alignment vertical="top"/>
    </xf>
    <xf numFmtId="43" fontId="7" fillId="4" borderId="6" xfId="1" applyFont="1" applyFill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12" fillId="0" borderId="0" xfId="0" applyFont="1"/>
    <xf numFmtId="0" fontId="9" fillId="0" borderId="0" xfId="0" applyFont="1"/>
    <xf numFmtId="0" fontId="3" fillId="0" borderId="0" xfId="0" applyFont="1"/>
    <xf numFmtId="0" fontId="15" fillId="0" borderId="0" xfId="0" applyFont="1"/>
    <xf numFmtId="0" fontId="16" fillId="0" borderId="0" xfId="0" applyFont="1"/>
    <xf numFmtId="0" fontId="6" fillId="6" borderId="4" xfId="0" applyFont="1" applyFill="1" applyBorder="1" applyAlignment="1">
      <alignment horizontal="center" vertical="center"/>
    </xf>
    <xf numFmtId="0" fontId="17" fillId="0" borderId="4" xfId="0" quotePrefix="1" applyFont="1" applyBorder="1" applyAlignment="1">
      <alignment horizontal="center"/>
    </xf>
    <xf numFmtId="43" fontId="7" fillId="2" borderId="4" xfId="1" applyFont="1" applyFill="1" applyBorder="1"/>
    <xf numFmtId="43" fontId="7" fillId="2" borderId="4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8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87" fontId="7" fillId="0" borderId="1" xfId="0" applyNumberFormat="1" applyFont="1" applyBorder="1" applyAlignment="1">
      <alignment vertical="center"/>
    </xf>
    <xf numFmtId="43" fontId="7" fillId="0" borderId="1" xfId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43" fontId="7" fillId="5" borderId="4" xfId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87" fontId="7" fillId="0" borderId="6" xfId="0" applyNumberFormat="1" applyFont="1" applyBorder="1" applyAlignment="1">
      <alignment vertical="center"/>
    </xf>
    <xf numFmtId="43" fontId="7" fillId="3" borderId="4" xfId="1" applyFont="1" applyFill="1" applyBorder="1" applyAlignment="1">
      <alignment vertical="center"/>
    </xf>
    <xf numFmtId="0" fontId="6" fillId="6" borderId="6" xfId="0" applyFont="1" applyFill="1" applyBorder="1" applyAlignment="1">
      <alignment horizontal="center" vertical="top" wrapText="1"/>
    </xf>
    <xf numFmtId="43" fontId="7" fillId="0" borderId="15" xfId="1" applyFont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top"/>
    </xf>
    <xf numFmtId="0" fontId="7" fillId="0" borderId="14" xfId="0" applyFont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/>
    </xf>
    <xf numFmtId="43" fontId="7" fillId="0" borderId="2" xfId="1" applyFont="1" applyBorder="1"/>
    <xf numFmtId="0" fontId="3" fillId="0" borderId="0" xfId="0" applyFont="1" applyAlignment="1">
      <alignment horizontal="left"/>
    </xf>
    <xf numFmtId="0" fontId="5" fillId="6" borderId="3" xfId="0" applyFont="1" applyFill="1" applyBorder="1" applyAlignment="1">
      <alignment horizontal="center" vertical="top"/>
    </xf>
    <xf numFmtId="0" fontId="5" fillId="6" borderId="3" xfId="0" applyFont="1" applyFill="1" applyBorder="1" applyAlignment="1">
      <alignment horizontal="center" vertical="top" wrapText="1"/>
    </xf>
    <xf numFmtId="49" fontId="9" fillId="6" borderId="6" xfId="0" applyNumberFormat="1" applyFont="1" applyFill="1" applyBorder="1" applyAlignment="1">
      <alignment horizontal="center" vertical="top" wrapText="1"/>
    </xf>
    <xf numFmtId="49" fontId="9" fillId="6" borderId="7" xfId="0" applyNumberFormat="1" applyFont="1" applyFill="1" applyBorder="1" applyAlignment="1">
      <alignment horizontal="center" vertical="top"/>
    </xf>
    <xf numFmtId="49" fontId="9" fillId="6" borderId="6" xfId="0" applyNumberFormat="1" applyFont="1" applyFill="1" applyBorder="1" applyAlignment="1">
      <alignment horizontal="center" vertical="top"/>
    </xf>
    <xf numFmtId="0" fontId="6" fillId="0" borderId="16" xfId="0" applyFont="1" applyBorder="1"/>
    <xf numFmtId="0" fontId="6" fillId="0" borderId="5" xfId="0" applyFont="1" applyBorder="1"/>
    <xf numFmtId="0" fontId="7" fillId="0" borderId="1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/>
    <xf numFmtId="43" fontId="6" fillId="0" borderId="4" xfId="1" applyFont="1" applyBorder="1"/>
    <xf numFmtId="0" fontId="7" fillId="0" borderId="4" xfId="0" applyFont="1" applyBorder="1" applyAlignment="1">
      <alignment horizontal="right"/>
    </xf>
    <xf numFmtId="43" fontId="6" fillId="2" borderId="4" xfId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43" fontId="7" fillId="0" borderId="4" xfId="1" applyFont="1" applyBorder="1" applyAlignment="1">
      <alignment horizontal="right"/>
    </xf>
    <xf numFmtId="0" fontId="22" fillId="0" borderId="0" xfId="0" applyFont="1" applyAlignment="1">
      <alignment horizontal="justify" vertical="center"/>
    </xf>
    <xf numFmtId="0" fontId="22" fillId="0" borderId="4" xfId="0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workbookViewId="0">
      <selection activeCell="R11" sqref="R11"/>
    </sheetView>
  </sheetViews>
  <sheetFormatPr defaultRowHeight="15" x14ac:dyDescent="0.35"/>
  <cols>
    <col min="1" max="1" width="16.42578125" style="68" customWidth="1"/>
    <col min="2" max="7" width="10" style="68" customWidth="1"/>
    <col min="8" max="8" width="4.5703125" style="68" customWidth="1"/>
    <col min="9" max="16384" width="9.140625" style="68"/>
  </cols>
  <sheetData>
    <row r="1" spans="1:8" ht="24" x14ac:dyDescent="0.55000000000000004">
      <c r="A1" s="134"/>
      <c r="B1" s="134"/>
      <c r="C1" s="134"/>
      <c r="D1" s="134"/>
      <c r="E1" s="134"/>
      <c r="F1" s="134"/>
      <c r="G1" s="134"/>
      <c r="H1" s="134"/>
    </row>
    <row r="2" spans="1:8" ht="53.25" x14ac:dyDescent="1.1499999999999999">
      <c r="A2" s="135" t="s">
        <v>21</v>
      </c>
      <c r="B2" s="135"/>
      <c r="C2" s="135"/>
      <c r="D2" s="135"/>
      <c r="E2" s="135"/>
      <c r="F2" s="135"/>
      <c r="G2" s="135"/>
      <c r="H2" s="135"/>
    </row>
    <row r="3" spans="1:8" ht="36" x14ac:dyDescent="0.8">
      <c r="A3" s="136" t="s">
        <v>133</v>
      </c>
      <c r="B3" s="136"/>
      <c r="C3" s="136"/>
      <c r="D3" s="136"/>
      <c r="E3" s="136"/>
      <c r="F3" s="136"/>
      <c r="G3" s="136"/>
      <c r="H3" s="136"/>
    </row>
    <row r="4" spans="1:8" ht="36" x14ac:dyDescent="0.8">
      <c r="A4" s="136" t="s">
        <v>134</v>
      </c>
      <c r="B4" s="136"/>
      <c r="C4" s="136"/>
      <c r="D4" s="136"/>
      <c r="E4" s="136"/>
      <c r="F4" s="136"/>
      <c r="G4" s="136"/>
      <c r="H4" s="136"/>
    </row>
    <row r="5" spans="1:8" ht="36" x14ac:dyDescent="0.8">
      <c r="A5" s="136" t="s">
        <v>119</v>
      </c>
      <c r="B5" s="136"/>
      <c r="C5" s="136"/>
      <c r="D5" s="136"/>
      <c r="E5" s="136"/>
      <c r="F5" s="136"/>
      <c r="G5" s="136"/>
      <c r="H5" s="136"/>
    </row>
    <row r="6" spans="1:8" ht="24" x14ac:dyDescent="0.55000000000000004">
      <c r="A6" s="27"/>
      <c r="B6" s="27"/>
      <c r="C6" s="27"/>
      <c r="D6" s="27"/>
      <c r="E6" s="27"/>
      <c r="F6" s="27"/>
      <c r="G6" s="27"/>
      <c r="H6" s="27"/>
    </row>
    <row r="7" spans="1:8" ht="21.75" x14ac:dyDescent="0.5">
      <c r="A7" s="69"/>
      <c r="B7" s="69"/>
      <c r="C7" s="69"/>
      <c r="D7" s="69"/>
      <c r="E7" s="69"/>
      <c r="F7" s="69"/>
      <c r="G7" s="69"/>
      <c r="H7" s="69"/>
    </row>
    <row r="8" spans="1:8" ht="24" x14ac:dyDescent="0.55000000000000004">
      <c r="A8" s="27"/>
      <c r="B8" s="27"/>
      <c r="C8" s="27"/>
      <c r="D8" s="27"/>
      <c r="E8" s="27"/>
      <c r="F8" s="27"/>
      <c r="G8" s="27"/>
      <c r="H8" s="27"/>
    </row>
    <row r="9" spans="1:8" ht="24" x14ac:dyDescent="0.55000000000000004">
      <c r="A9" s="27"/>
      <c r="B9" s="27"/>
      <c r="C9" s="27"/>
      <c r="D9" s="27"/>
      <c r="E9" s="27"/>
      <c r="F9" s="27"/>
      <c r="G9" s="27"/>
      <c r="H9" s="27"/>
    </row>
    <row r="10" spans="1:8" ht="30.75" x14ac:dyDescent="0.35">
      <c r="A10" s="132" t="s">
        <v>136</v>
      </c>
      <c r="B10" s="132"/>
      <c r="C10" s="132"/>
      <c r="D10" s="132"/>
      <c r="E10" s="132"/>
      <c r="F10" s="132"/>
      <c r="G10" s="132"/>
      <c r="H10" s="132"/>
    </row>
    <row r="11" spans="1:8" ht="30.75" x14ac:dyDescent="0.35">
      <c r="A11" s="133" t="s">
        <v>138</v>
      </c>
      <c r="B11" s="133"/>
      <c r="C11" s="133"/>
      <c r="D11" s="133"/>
      <c r="E11" s="133"/>
      <c r="F11" s="133"/>
      <c r="G11" s="133"/>
      <c r="H11" s="133"/>
    </row>
    <row r="12" spans="1:8" ht="30.75" x14ac:dyDescent="0.35">
      <c r="A12" s="132" t="s">
        <v>135</v>
      </c>
      <c r="B12" s="132"/>
      <c r="C12" s="132"/>
      <c r="D12" s="132"/>
      <c r="E12" s="132"/>
      <c r="F12" s="132"/>
      <c r="G12" s="132"/>
      <c r="H12" s="132"/>
    </row>
    <row r="13" spans="1:8" ht="78" customHeight="1" x14ac:dyDescent="0.7">
      <c r="A13" s="131"/>
      <c r="B13" s="131"/>
      <c r="C13" s="131"/>
      <c r="D13" s="131"/>
      <c r="E13" s="131"/>
      <c r="F13" s="131"/>
      <c r="G13" s="131"/>
      <c r="H13" s="131"/>
    </row>
    <row r="14" spans="1:8" ht="30.75" x14ac:dyDescent="0.35">
      <c r="A14" s="132" t="s">
        <v>137</v>
      </c>
      <c r="B14" s="132"/>
      <c r="C14" s="132"/>
      <c r="D14" s="132"/>
      <c r="E14" s="132"/>
      <c r="F14" s="132"/>
      <c r="G14" s="132"/>
      <c r="H14" s="132"/>
    </row>
    <row r="15" spans="1:8" ht="30.75" x14ac:dyDescent="0.35">
      <c r="A15" s="133" t="s">
        <v>192</v>
      </c>
      <c r="B15" s="133"/>
      <c r="C15" s="133"/>
      <c r="D15" s="133"/>
      <c r="E15" s="133"/>
      <c r="F15" s="133"/>
      <c r="G15" s="133"/>
      <c r="H15" s="133"/>
    </row>
    <row r="16" spans="1:8" ht="30.75" x14ac:dyDescent="0.35">
      <c r="A16" s="133"/>
      <c r="B16" s="133"/>
      <c r="C16" s="133"/>
      <c r="D16" s="133"/>
      <c r="E16" s="133"/>
      <c r="F16" s="133"/>
      <c r="G16" s="133"/>
      <c r="H16" s="133"/>
    </row>
    <row r="17" spans="1:8" ht="62.25" customHeight="1" x14ac:dyDescent="0.7">
      <c r="A17" s="131"/>
      <c r="B17" s="131"/>
      <c r="C17" s="131"/>
      <c r="D17" s="131"/>
      <c r="E17" s="131"/>
      <c r="F17" s="131"/>
      <c r="G17" s="131"/>
      <c r="H17" s="131"/>
    </row>
    <row r="18" spans="1:8" ht="30.75" x14ac:dyDescent="0.35">
      <c r="A18" s="132" t="s">
        <v>116</v>
      </c>
      <c r="B18" s="132"/>
      <c r="C18" s="132"/>
      <c r="D18" s="132"/>
      <c r="E18" s="132"/>
      <c r="F18" s="132"/>
      <c r="G18" s="132"/>
      <c r="H18" s="132"/>
    </row>
    <row r="19" spans="1:8" ht="30.75" x14ac:dyDescent="0.35">
      <c r="A19" s="133" t="s">
        <v>139</v>
      </c>
      <c r="B19" s="133"/>
      <c r="C19" s="133"/>
      <c r="D19" s="133"/>
      <c r="E19" s="133"/>
      <c r="F19" s="133"/>
      <c r="G19" s="133"/>
      <c r="H19" s="133"/>
    </row>
    <row r="20" spans="1:8" ht="30.75" x14ac:dyDescent="0.35">
      <c r="A20" s="133" t="s">
        <v>118</v>
      </c>
      <c r="B20" s="133"/>
      <c r="C20" s="133"/>
      <c r="D20" s="133"/>
      <c r="E20" s="133"/>
      <c r="F20" s="133"/>
      <c r="G20" s="133"/>
      <c r="H20" s="133"/>
    </row>
    <row r="21" spans="1:8" ht="35.25" customHeight="1" x14ac:dyDescent="0.55000000000000004">
      <c r="A21" s="130" t="s">
        <v>117</v>
      </c>
      <c r="B21" s="130"/>
      <c r="C21" s="130"/>
      <c r="D21" s="130"/>
      <c r="E21" s="130"/>
      <c r="F21" s="130"/>
      <c r="G21" s="130"/>
      <c r="H21" s="130"/>
    </row>
  </sheetData>
  <protectedRanges>
    <protectedRange password="CC6F" sqref="B9:H20" name="ช่วง2_3"/>
    <protectedRange password="CC6F" sqref="A10:A20" name="ช่วง2_1_1"/>
    <protectedRange password="CC6F" sqref="A9" name="ช่วง2_2_1"/>
  </protectedRanges>
  <mergeCells count="17">
    <mergeCell ref="A16:H16"/>
    <mergeCell ref="A10:H10"/>
    <mergeCell ref="A1:H1"/>
    <mergeCell ref="A2:H2"/>
    <mergeCell ref="A3:H3"/>
    <mergeCell ref="A4:H4"/>
    <mergeCell ref="A5:H5"/>
    <mergeCell ref="A11:H11"/>
    <mergeCell ref="A12:H12"/>
    <mergeCell ref="A13:H13"/>
    <mergeCell ref="A14:H14"/>
    <mergeCell ref="A15:H15"/>
    <mergeCell ref="A21:H21"/>
    <mergeCell ref="A17:H17"/>
    <mergeCell ref="A18:H18"/>
    <mergeCell ref="A19:H19"/>
    <mergeCell ref="A20:H20"/>
  </mergeCells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"/>
  <sheetViews>
    <sheetView zoomScale="110" zoomScaleNormal="110" workbookViewId="0">
      <selection activeCell="E7" sqref="E7"/>
    </sheetView>
  </sheetViews>
  <sheetFormatPr defaultRowHeight="33.75" customHeight="1" x14ac:dyDescent="0.55000000000000004"/>
  <cols>
    <col min="1" max="1" width="21.5703125" style="27" customWidth="1"/>
    <col min="2" max="2" width="27.7109375" style="27" customWidth="1"/>
    <col min="3" max="3" width="18.28515625" style="27" customWidth="1"/>
    <col min="4" max="4" width="32.140625" style="27" customWidth="1"/>
    <col min="5" max="5" width="23" style="27" customWidth="1"/>
    <col min="6" max="16384" width="9.140625" style="27"/>
  </cols>
  <sheetData>
    <row r="1" spans="1:4" ht="30.75" x14ac:dyDescent="0.7">
      <c r="A1" s="137" t="s">
        <v>140</v>
      </c>
      <c r="B1" s="137"/>
      <c r="C1" s="137"/>
      <c r="D1" s="137"/>
    </row>
    <row r="2" spans="1:4" ht="30.75" x14ac:dyDescent="0.7">
      <c r="A2" s="137" t="s">
        <v>120</v>
      </c>
      <c r="B2" s="137"/>
      <c r="C2" s="137"/>
      <c r="D2" s="137"/>
    </row>
    <row r="3" spans="1:4" ht="23.25" customHeight="1" x14ac:dyDescent="0.7">
      <c r="A3" s="48"/>
      <c r="B3" s="48"/>
      <c r="C3" s="48"/>
      <c r="D3" s="48"/>
    </row>
    <row r="4" spans="1:4" ht="24" x14ac:dyDescent="0.55000000000000004">
      <c r="A4" s="150" t="s">
        <v>1</v>
      </c>
      <c r="B4" s="151"/>
      <c r="C4" s="49" t="s">
        <v>31</v>
      </c>
      <c r="D4" s="144" t="s">
        <v>2</v>
      </c>
    </row>
    <row r="5" spans="1:4" ht="24" x14ac:dyDescent="0.55000000000000004">
      <c r="A5" s="152"/>
      <c r="B5" s="153"/>
      <c r="C5" s="50" t="s">
        <v>32</v>
      </c>
      <c r="D5" s="145"/>
    </row>
    <row r="6" spans="1:4" s="53" customFormat="1" ht="21" customHeight="1" x14ac:dyDescent="0.2">
      <c r="A6" s="146" t="s">
        <v>144</v>
      </c>
      <c r="B6" s="147"/>
      <c r="C6" s="51">
        <f>+ตาราง1!E8</f>
        <v>6880262.4199999999</v>
      </c>
      <c r="D6" s="52" t="s">
        <v>48</v>
      </c>
    </row>
    <row r="7" spans="1:4" s="53" customFormat="1" ht="21" customHeight="1" x14ac:dyDescent="0.2">
      <c r="A7" s="138" t="s">
        <v>121</v>
      </c>
      <c r="B7" s="139"/>
      <c r="C7" s="54">
        <f>income51</f>
        <v>8923180.1099999994</v>
      </c>
      <c r="D7" s="55" t="s">
        <v>44</v>
      </c>
    </row>
    <row r="8" spans="1:4" s="53" customFormat="1" ht="21" customHeight="1" x14ac:dyDescent="0.2">
      <c r="A8" s="140" t="s">
        <v>122</v>
      </c>
      <c r="B8" s="141"/>
      <c r="C8" s="56">
        <f>+C11+C14+C17</f>
        <v>13649920</v>
      </c>
      <c r="D8" s="57" t="s">
        <v>168</v>
      </c>
    </row>
    <row r="9" spans="1:4" s="53" customFormat="1" ht="21" customHeight="1" x14ac:dyDescent="0.2">
      <c r="A9" s="58"/>
      <c r="B9" s="59"/>
      <c r="C9" s="60"/>
      <c r="D9" s="61" t="s">
        <v>113</v>
      </c>
    </row>
    <row r="10" spans="1:4" s="53" customFormat="1" ht="43.5" customHeight="1" x14ac:dyDescent="0.2">
      <c r="A10" s="58"/>
      <c r="B10" s="59"/>
      <c r="C10" s="60"/>
      <c r="D10" s="61" t="s">
        <v>114</v>
      </c>
    </row>
    <row r="11" spans="1:4" s="53" customFormat="1" ht="21" customHeight="1" x14ac:dyDescent="0.2">
      <c r="A11" s="142" t="s">
        <v>91</v>
      </c>
      <c r="B11" s="143"/>
      <c r="C11" s="54">
        <f>C12+C13</f>
        <v>13608520</v>
      </c>
      <c r="D11" s="55" t="s">
        <v>96</v>
      </c>
    </row>
    <row r="12" spans="1:4" s="53" customFormat="1" ht="21" customHeight="1" x14ac:dyDescent="0.2">
      <c r="A12" s="142" t="s">
        <v>92</v>
      </c>
      <c r="B12" s="143"/>
      <c r="C12" s="62">
        <f>ตาราง3!E42</f>
        <v>11279320</v>
      </c>
      <c r="D12" s="55" t="s">
        <v>53</v>
      </c>
    </row>
    <row r="13" spans="1:4" s="53" customFormat="1" ht="21" customHeight="1" x14ac:dyDescent="0.2">
      <c r="A13" s="158" t="s">
        <v>93</v>
      </c>
      <c r="B13" s="159"/>
      <c r="C13" s="62">
        <f>ตาราง4!C15</f>
        <v>2329200</v>
      </c>
      <c r="D13" s="55" t="s">
        <v>54</v>
      </c>
    </row>
    <row r="14" spans="1:4" s="53" customFormat="1" ht="21" customHeight="1" x14ac:dyDescent="0.2">
      <c r="A14" s="154" t="s">
        <v>94</v>
      </c>
      <c r="B14" s="155"/>
      <c r="C14" s="62">
        <f>C15+C16</f>
        <v>41400</v>
      </c>
      <c r="D14" s="55" t="s">
        <v>95</v>
      </c>
    </row>
    <row r="15" spans="1:4" s="53" customFormat="1" ht="21" customHeight="1" x14ac:dyDescent="0.2">
      <c r="A15" s="154" t="s">
        <v>115</v>
      </c>
      <c r="B15" s="155"/>
      <c r="C15" s="62">
        <f>ตาราง5!D30</f>
        <v>0</v>
      </c>
      <c r="D15" s="55" t="s">
        <v>49</v>
      </c>
    </row>
    <row r="16" spans="1:4" s="53" customFormat="1" ht="21" customHeight="1" x14ac:dyDescent="0.2">
      <c r="A16" s="156" t="s">
        <v>112</v>
      </c>
      <c r="B16" s="157"/>
      <c r="C16" s="63">
        <f>ตาราง5!E30</f>
        <v>41400</v>
      </c>
      <c r="D16" s="64" t="s">
        <v>49</v>
      </c>
    </row>
    <row r="17" spans="1:4" s="53" customFormat="1" ht="21" customHeight="1" x14ac:dyDescent="0.2">
      <c r="A17" s="154" t="s">
        <v>99</v>
      </c>
      <c r="B17" s="155"/>
      <c r="C17" s="63"/>
      <c r="D17" s="64" t="s">
        <v>98</v>
      </c>
    </row>
    <row r="18" spans="1:4" s="53" customFormat="1" ht="21" customHeight="1" x14ac:dyDescent="0.2">
      <c r="A18" s="148" t="s">
        <v>109</v>
      </c>
      <c r="B18" s="149"/>
      <c r="C18" s="63">
        <f>+ตาราง3!C42</f>
        <v>18000</v>
      </c>
      <c r="D18" s="64" t="s">
        <v>53</v>
      </c>
    </row>
    <row r="19" spans="1:4" s="53" customFormat="1" ht="21" customHeight="1" x14ac:dyDescent="0.2">
      <c r="A19" s="148" t="s">
        <v>145</v>
      </c>
      <c r="B19" s="149"/>
      <c r="C19" s="63">
        <f>+C6+C7-C8-C18</f>
        <v>2135522.5299999993</v>
      </c>
      <c r="D19" s="64"/>
    </row>
    <row r="20" spans="1:4" ht="36" customHeight="1" x14ac:dyDescent="0.55000000000000004">
      <c r="A20" s="17" t="s">
        <v>146</v>
      </c>
      <c r="B20" s="17"/>
    </row>
    <row r="21" spans="1:4" ht="21" customHeight="1" x14ac:dyDescent="0.55000000000000004">
      <c r="A21" s="53" t="s">
        <v>59</v>
      </c>
      <c r="B21" s="126" t="s">
        <v>63</v>
      </c>
      <c r="C21" s="53" t="s">
        <v>186</v>
      </c>
      <c r="D21" s="53"/>
    </row>
    <row r="22" spans="1:4" ht="21" customHeight="1" x14ac:dyDescent="0.55000000000000004">
      <c r="A22" s="53"/>
      <c r="B22" s="126" t="s">
        <v>64</v>
      </c>
      <c r="C22" s="53" t="s">
        <v>187</v>
      </c>
      <c r="D22" s="53"/>
    </row>
    <row r="23" spans="1:4" ht="21" customHeight="1" x14ac:dyDescent="0.55000000000000004">
      <c r="A23" s="53"/>
      <c r="B23" s="126" t="s">
        <v>62</v>
      </c>
      <c r="C23" s="53" t="s">
        <v>188</v>
      </c>
      <c r="D23" s="53"/>
    </row>
    <row r="24" spans="1:4" ht="21" customHeight="1" x14ac:dyDescent="0.55000000000000004">
      <c r="A24" s="53"/>
      <c r="B24" s="126" t="s">
        <v>166</v>
      </c>
      <c r="C24" s="53" t="s">
        <v>187</v>
      </c>
      <c r="D24" s="53"/>
    </row>
    <row r="25" spans="1:4" ht="21" customHeight="1" x14ac:dyDescent="0.55000000000000004">
      <c r="A25" s="127"/>
      <c r="B25" s="128" t="s">
        <v>189</v>
      </c>
      <c r="C25" s="127" t="s">
        <v>188</v>
      </c>
      <c r="D25" s="127"/>
    </row>
    <row r="26" spans="1:4" ht="21" customHeight="1" x14ac:dyDescent="0.55000000000000004">
      <c r="A26" s="27" t="s">
        <v>60</v>
      </c>
      <c r="B26" s="65" t="s">
        <v>63</v>
      </c>
      <c r="C26" s="27" t="s">
        <v>52</v>
      </c>
    </row>
    <row r="27" spans="1:4" ht="21" customHeight="1" x14ac:dyDescent="0.55000000000000004">
      <c r="B27" s="65" t="s">
        <v>64</v>
      </c>
      <c r="C27" s="27" t="s">
        <v>52</v>
      </c>
    </row>
    <row r="28" spans="1:4" ht="21" customHeight="1" x14ac:dyDescent="0.55000000000000004">
      <c r="B28" s="65" t="s">
        <v>62</v>
      </c>
      <c r="C28" s="27" t="s">
        <v>52</v>
      </c>
    </row>
    <row r="29" spans="1:4" ht="21" customHeight="1" x14ac:dyDescent="0.55000000000000004">
      <c r="B29" s="65" t="s">
        <v>166</v>
      </c>
      <c r="C29" s="27" t="s">
        <v>52</v>
      </c>
    </row>
    <row r="30" spans="1:4" ht="21" customHeight="1" x14ac:dyDescent="0.55000000000000004">
      <c r="B30" s="65" t="s">
        <v>167</v>
      </c>
      <c r="C30" s="27" t="s">
        <v>52</v>
      </c>
    </row>
    <row r="31" spans="1:4" ht="21" customHeight="1" x14ac:dyDescent="0.55000000000000004">
      <c r="A31" s="66"/>
      <c r="B31" s="67" t="s">
        <v>57</v>
      </c>
      <c r="C31" s="66" t="s">
        <v>52</v>
      </c>
      <c r="D31" s="66"/>
    </row>
    <row r="32" spans="1:4" ht="21" customHeight="1" x14ac:dyDescent="0.55000000000000004">
      <c r="A32" s="27" t="s">
        <v>61</v>
      </c>
      <c r="B32" s="65" t="s">
        <v>63</v>
      </c>
      <c r="C32" s="27" t="s">
        <v>186</v>
      </c>
    </row>
    <row r="33" spans="1:4" ht="21" customHeight="1" x14ac:dyDescent="0.55000000000000004">
      <c r="A33" s="27" t="s">
        <v>190</v>
      </c>
      <c r="B33" s="65" t="s">
        <v>64</v>
      </c>
      <c r="C33" s="27" t="s">
        <v>52</v>
      </c>
    </row>
    <row r="34" spans="1:4" ht="21" customHeight="1" x14ac:dyDescent="0.55000000000000004">
      <c r="B34" s="65" t="s">
        <v>164</v>
      </c>
      <c r="C34" s="27" t="s">
        <v>191</v>
      </c>
    </row>
    <row r="35" spans="1:4" ht="21" customHeight="1" x14ac:dyDescent="0.55000000000000004">
      <c r="B35" s="65" t="s">
        <v>165</v>
      </c>
      <c r="C35" s="27" t="s">
        <v>52</v>
      </c>
    </row>
    <row r="36" spans="1:4" ht="24.95" customHeight="1" x14ac:dyDescent="0.55000000000000004">
      <c r="B36" s="65" t="s">
        <v>166</v>
      </c>
      <c r="C36" s="27" t="s">
        <v>52</v>
      </c>
    </row>
    <row r="37" spans="1:4" ht="24.95" customHeight="1" x14ac:dyDescent="0.55000000000000004">
      <c r="B37" s="65" t="s">
        <v>167</v>
      </c>
      <c r="C37" s="27" t="s">
        <v>52</v>
      </c>
    </row>
    <row r="38" spans="1:4" ht="24.95" customHeight="1" x14ac:dyDescent="0.55000000000000004">
      <c r="A38" s="66"/>
      <c r="B38" s="67" t="s">
        <v>57</v>
      </c>
      <c r="C38" s="66" t="s">
        <v>52</v>
      </c>
      <c r="D38" s="66"/>
    </row>
    <row r="39" spans="1:4" ht="24.95" customHeight="1" x14ac:dyDescent="0.55000000000000004"/>
    <row r="40" spans="1:4" ht="24.95" customHeight="1" x14ac:dyDescent="0.55000000000000004"/>
  </sheetData>
  <protectedRanges>
    <protectedRange password="CC6F" sqref="A1:D1" name="ช่วง1"/>
  </protectedRanges>
  <mergeCells count="16">
    <mergeCell ref="A19:B19"/>
    <mergeCell ref="A18:B18"/>
    <mergeCell ref="A4:B5"/>
    <mergeCell ref="A15:B15"/>
    <mergeCell ref="A16:B16"/>
    <mergeCell ref="A12:B12"/>
    <mergeCell ref="A13:B13"/>
    <mergeCell ref="A14:B14"/>
    <mergeCell ref="A17:B17"/>
    <mergeCell ref="A1:D1"/>
    <mergeCell ref="A2:D2"/>
    <mergeCell ref="A7:B7"/>
    <mergeCell ref="A8:B8"/>
    <mergeCell ref="A11:B11"/>
    <mergeCell ref="D4:D5"/>
    <mergeCell ref="A6:B6"/>
  </mergeCells>
  <pageMargins left="0.39370078740157483" right="0" top="0.7480314960629921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selection sqref="A1:F13"/>
    </sheetView>
  </sheetViews>
  <sheetFormatPr defaultColWidth="16.28515625" defaultRowHeight="36" x14ac:dyDescent="0.8"/>
  <cols>
    <col min="1" max="1" width="14.85546875" style="71" customWidth="1"/>
    <col min="2" max="2" width="15.42578125" style="71" customWidth="1"/>
    <col min="3" max="3" width="15.85546875" style="71" customWidth="1"/>
    <col min="4" max="4" width="16.42578125" style="71" customWidth="1"/>
    <col min="5" max="5" width="15.42578125" style="71" customWidth="1"/>
    <col min="6" max="6" width="14.140625" style="71" customWidth="1"/>
    <col min="7" max="16384" width="16.28515625" style="71"/>
  </cols>
  <sheetData>
    <row r="1" spans="1:8" x14ac:dyDescent="0.8">
      <c r="A1" s="70" t="s">
        <v>46</v>
      </c>
    </row>
    <row r="2" spans="1:8" x14ac:dyDescent="0.8">
      <c r="A2" s="72" t="s">
        <v>97</v>
      </c>
      <c r="B2" s="2"/>
    </row>
    <row r="3" spans="1:8" x14ac:dyDescent="0.8">
      <c r="A3" s="73" t="s">
        <v>0</v>
      </c>
      <c r="B3" s="73" t="s">
        <v>3</v>
      </c>
      <c r="C3" s="73" t="s">
        <v>4</v>
      </c>
      <c r="D3" s="73" t="s">
        <v>5</v>
      </c>
      <c r="E3" s="73" t="s">
        <v>6</v>
      </c>
      <c r="F3" s="73" t="s">
        <v>2</v>
      </c>
    </row>
    <row r="4" spans="1:8" x14ac:dyDescent="0.8">
      <c r="A4" s="74" t="s">
        <v>141</v>
      </c>
      <c r="B4" s="20"/>
      <c r="C4" s="20"/>
      <c r="D4" s="20"/>
      <c r="E4" s="75">
        <v>2436677.77</v>
      </c>
      <c r="F4" s="33"/>
    </row>
    <row r="5" spans="1:8" x14ac:dyDescent="0.8">
      <c r="A5" s="74" t="s">
        <v>142</v>
      </c>
      <c r="B5" s="76">
        <f>SUM(E4)</f>
        <v>2436677.77</v>
      </c>
      <c r="C5" s="20">
        <v>1547083.66</v>
      </c>
      <c r="D5" s="20">
        <v>2038075.95</v>
      </c>
      <c r="E5" s="75">
        <f>SUM(B5+C5-D5)</f>
        <v>1945685.4799999997</v>
      </c>
      <c r="F5" s="33"/>
      <c r="H5" s="71" t="s">
        <v>10</v>
      </c>
    </row>
    <row r="6" spans="1:8" x14ac:dyDescent="0.8">
      <c r="A6" s="74" t="s">
        <v>143</v>
      </c>
      <c r="B6" s="76">
        <f>SUM(E5)</f>
        <v>1945685.4799999997</v>
      </c>
      <c r="C6" s="20">
        <v>11987666.32</v>
      </c>
      <c r="D6" s="20">
        <v>7861601.3300000001</v>
      </c>
      <c r="E6" s="75">
        <f>SUM(B6+C6-D6)</f>
        <v>6071750.4700000007</v>
      </c>
      <c r="F6" s="33"/>
    </row>
    <row r="7" spans="1:8" x14ac:dyDescent="0.8">
      <c r="A7" s="74" t="s">
        <v>171</v>
      </c>
      <c r="B7" s="76">
        <f>SUM(E6)</f>
        <v>6071750.4700000007</v>
      </c>
      <c r="C7" s="20">
        <v>11978142.720000001</v>
      </c>
      <c r="D7" s="20">
        <v>10598181.16</v>
      </c>
      <c r="E7" s="75">
        <f>SUM(B7+C7-D7)</f>
        <v>7451712.0300000012</v>
      </c>
      <c r="F7" s="33"/>
    </row>
    <row r="8" spans="1:8" x14ac:dyDescent="0.8">
      <c r="A8" s="74" t="s">
        <v>172</v>
      </c>
      <c r="B8" s="76">
        <f>SUM(E7)</f>
        <v>7451712.0300000012</v>
      </c>
      <c r="C8" s="20">
        <v>4928519.97</v>
      </c>
      <c r="D8" s="20">
        <v>5499969.5800000001</v>
      </c>
      <c r="E8" s="75">
        <f>SUM(B8+C8-D8)</f>
        <v>6880262.4199999999</v>
      </c>
      <c r="F8" s="33"/>
    </row>
    <row r="9" spans="1:8" s="27" customFormat="1" ht="24" x14ac:dyDescent="0.55000000000000004">
      <c r="B9" s="77"/>
      <c r="C9" s="77"/>
      <c r="D9" s="77"/>
      <c r="E9" s="77"/>
      <c r="F9" s="77"/>
    </row>
    <row r="10" spans="1:8" s="27" customFormat="1" ht="24" x14ac:dyDescent="0.55000000000000004">
      <c r="A10" s="78" t="s">
        <v>169</v>
      </c>
    </row>
    <row r="11" spans="1:8" s="27" customFormat="1" ht="24" x14ac:dyDescent="0.55000000000000004">
      <c r="A11" s="27" t="s">
        <v>123</v>
      </c>
    </row>
    <row r="12" spans="1:8" s="27" customFormat="1" ht="24" x14ac:dyDescent="0.55000000000000004">
      <c r="A12" s="27" t="s">
        <v>147</v>
      </c>
    </row>
    <row r="13" spans="1:8" s="27" customFormat="1" ht="24" x14ac:dyDescent="0.55000000000000004">
      <c r="A13" s="17" t="s">
        <v>79</v>
      </c>
    </row>
    <row r="14" spans="1:8" s="27" customFormat="1" ht="24" x14ac:dyDescent="0.55000000000000004">
      <c r="A14" s="17"/>
    </row>
    <row r="15" spans="1:8" s="27" customFormat="1" ht="24" x14ac:dyDescent="0.55000000000000004"/>
    <row r="16" spans="1:8" s="27" customFormat="1" ht="24" x14ac:dyDescent="0.55000000000000004"/>
    <row r="17" s="27" customFormat="1" ht="24" x14ac:dyDescent="0.55000000000000004"/>
    <row r="18" s="27" customFormat="1" ht="24" x14ac:dyDescent="0.55000000000000004"/>
    <row r="19" s="27" customFormat="1" ht="24" x14ac:dyDescent="0.55000000000000004"/>
    <row r="20" s="27" customFormat="1" ht="24" x14ac:dyDescent="0.55000000000000004"/>
    <row r="21" s="27" customFormat="1" ht="24" x14ac:dyDescent="0.55000000000000004"/>
    <row r="22" s="27" customFormat="1" ht="24" x14ac:dyDescent="0.55000000000000004"/>
    <row r="23" ht="23.25" customHeight="1" x14ac:dyDescent="0.8"/>
    <row r="24" ht="23.25" customHeight="1" x14ac:dyDescent="0.8"/>
    <row r="25" ht="23.25" customHeight="1" x14ac:dyDescent="0.8"/>
    <row r="26" ht="23.25" customHeight="1" x14ac:dyDescent="0.8"/>
    <row r="27" ht="23.25" customHeight="1" x14ac:dyDescent="0.8"/>
  </sheetData>
  <sheetProtection formatCells="0"/>
  <protectedRanges>
    <protectedRange password="CC6F" sqref="B4:D4 C5:D8" name="Range1_1"/>
  </protectedRanges>
  <phoneticPr fontId="2" type="noConversion"/>
  <printOptions horizontalCentered="1"/>
  <pageMargins left="0.10433070899999999" right="0.15748031496063" top="0.98425196850393704" bottom="0.734251969" header="0.511811023622047" footer="0.51181102362204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zoomScaleNormal="100" workbookViewId="0">
      <pane ySplit="4" topLeftCell="A5" activePane="bottomLeft" state="frozen"/>
      <selection pane="bottomLeft" sqref="A1:D19"/>
    </sheetView>
  </sheetViews>
  <sheetFormatPr defaultColWidth="50.140625" defaultRowHeight="36" x14ac:dyDescent="0.8"/>
  <cols>
    <col min="1" max="1" width="50.42578125" style="71" customWidth="1"/>
    <col min="2" max="2" width="26.42578125" style="71" customWidth="1"/>
    <col min="3" max="3" width="22.5703125" style="71" customWidth="1"/>
    <col min="4" max="4" width="23.42578125" style="71" customWidth="1"/>
    <col min="5" max="16384" width="50.140625" style="71"/>
  </cols>
  <sheetData>
    <row r="1" spans="1:4" s="79" customFormat="1" ht="21.75" customHeight="1" x14ac:dyDescent="0.2">
      <c r="A1" s="1" t="s">
        <v>124</v>
      </c>
    </row>
    <row r="2" spans="1:4" s="79" customFormat="1" ht="21.75" customHeight="1" x14ac:dyDescent="0.2">
      <c r="A2" s="80" t="s">
        <v>125</v>
      </c>
      <c r="B2" s="81"/>
    </row>
    <row r="3" spans="1:4" s="27" customFormat="1" ht="72" customHeight="1" x14ac:dyDescent="0.55000000000000004">
      <c r="A3" s="160" t="s">
        <v>35</v>
      </c>
      <c r="B3" s="163" t="s">
        <v>148</v>
      </c>
      <c r="C3" s="163" t="s">
        <v>149</v>
      </c>
      <c r="D3" s="162" t="s">
        <v>2</v>
      </c>
    </row>
    <row r="4" spans="1:4" s="27" customFormat="1" ht="24" x14ac:dyDescent="0.55000000000000004">
      <c r="A4" s="161"/>
      <c r="B4" s="164"/>
      <c r="C4" s="164"/>
      <c r="D4" s="161"/>
    </row>
    <row r="5" spans="1:4" s="27" customFormat="1" ht="21" customHeight="1" x14ac:dyDescent="0.55000000000000004">
      <c r="A5" s="83" t="s">
        <v>90</v>
      </c>
      <c r="B5" s="84">
        <v>0</v>
      </c>
      <c r="C5" s="85">
        <v>0</v>
      </c>
      <c r="D5" s="86" t="s">
        <v>126</v>
      </c>
    </row>
    <row r="6" spans="1:4" s="27" customFormat="1" ht="21" customHeight="1" x14ac:dyDescent="0.55000000000000004">
      <c r="A6" s="36" t="s">
        <v>80</v>
      </c>
      <c r="B6" s="34">
        <v>0</v>
      </c>
      <c r="C6" s="35">
        <v>276000</v>
      </c>
      <c r="D6" s="86" t="s">
        <v>126</v>
      </c>
    </row>
    <row r="7" spans="1:4" s="27" customFormat="1" ht="21" customHeight="1" x14ac:dyDescent="0.55000000000000004">
      <c r="A7" s="36" t="s">
        <v>81</v>
      </c>
      <c r="B7" s="34"/>
      <c r="C7" s="35"/>
      <c r="D7" s="87"/>
    </row>
    <row r="8" spans="1:4" s="27" customFormat="1" ht="21" customHeight="1" x14ac:dyDescent="0.55000000000000004">
      <c r="A8" s="24" t="s">
        <v>82</v>
      </c>
      <c r="B8" s="34">
        <v>0</v>
      </c>
      <c r="C8" s="35">
        <v>0</v>
      </c>
      <c r="D8" s="86" t="s">
        <v>127</v>
      </c>
    </row>
    <row r="9" spans="1:4" s="27" customFormat="1" ht="21" customHeight="1" x14ac:dyDescent="0.55000000000000004">
      <c r="A9" s="24" t="s">
        <v>83</v>
      </c>
      <c r="B9" s="34">
        <v>0</v>
      </c>
      <c r="C9" s="35">
        <v>0</v>
      </c>
      <c r="D9" s="86" t="s">
        <v>126</v>
      </c>
    </row>
    <row r="10" spans="1:4" s="27" customFormat="1" ht="21" customHeight="1" x14ac:dyDescent="0.55000000000000004">
      <c r="A10" s="24" t="s">
        <v>161</v>
      </c>
      <c r="B10" s="34">
        <v>5168500</v>
      </c>
      <c r="C10" s="35">
        <v>5240600</v>
      </c>
      <c r="D10" s="86"/>
    </row>
    <row r="11" spans="1:4" s="27" customFormat="1" ht="21" customHeight="1" x14ac:dyDescent="0.55000000000000004">
      <c r="A11" s="24" t="s">
        <v>150</v>
      </c>
      <c r="B11" s="34">
        <v>150000</v>
      </c>
      <c r="C11" s="35">
        <v>0</v>
      </c>
      <c r="D11" s="86"/>
    </row>
    <row r="12" spans="1:4" s="27" customFormat="1" ht="21" customHeight="1" x14ac:dyDescent="0.55000000000000004">
      <c r="A12" s="24" t="s">
        <v>151</v>
      </c>
      <c r="B12" s="34">
        <v>960000</v>
      </c>
      <c r="C12" s="35">
        <v>960000</v>
      </c>
      <c r="D12" s="86"/>
    </row>
    <row r="13" spans="1:4" s="27" customFormat="1" ht="21" customHeight="1" x14ac:dyDescent="0.55000000000000004">
      <c r="A13" s="36" t="s">
        <v>84</v>
      </c>
      <c r="B13" s="34">
        <v>0</v>
      </c>
      <c r="C13" s="35">
        <v>0</v>
      </c>
      <c r="D13" s="86" t="s">
        <v>126</v>
      </c>
    </row>
    <row r="14" spans="1:4" s="27" customFormat="1" ht="21" customHeight="1" x14ac:dyDescent="0.55000000000000004">
      <c r="A14" s="36" t="s">
        <v>85</v>
      </c>
      <c r="B14" s="34">
        <v>800000</v>
      </c>
      <c r="C14" s="35">
        <v>2432000</v>
      </c>
      <c r="D14" s="86" t="s">
        <v>126</v>
      </c>
    </row>
    <row r="15" spans="1:4" s="27" customFormat="1" ht="21" customHeight="1" x14ac:dyDescent="0.55000000000000004">
      <c r="A15" s="36" t="s">
        <v>86</v>
      </c>
      <c r="B15" s="34">
        <v>14580.11</v>
      </c>
      <c r="C15" s="35">
        <v>14580.11</v>
      </c>
      <c r="D15" s="86" t="s">
        <v>126</v>
      </c>
    </row>
    <row r="16" spans="1:4" s="27" customFormat="1" ht="21" customHeight="1" x14ac:dyDescent="0.55000000000000004">
      <c r="A16" s="36" t="s">
        <v>87</v>
      </c>
      <c r="B16" s="34"/>
      <c r="C16" s="35"/>
      <c r="D16" s="55"/>
    </row>
    <row r="17" spans="1:4" ht="21" customHeight="1" x14ac:dyDescent="0.8">
      <c r="A17" s="88" t="s">
        <v>88</v>
      </c>
      <c r="B17" s="34">
        <v>0</v>
      </c>
      <c r="C17" s="89"/>
      <c r="D17" s="55"/>
    </row>
    <row r="18" spans="1:4" ht="21" customHeight="1" x14ac:dyDescent="0.8">
      <c r="A18" s="90" t="s">
        <v>89</v>
      </c>
      <c r="B18" s="91">
        <v>0</v>
      </c>
      <c r="C18" s="89"/>
      <c r="D18" s="55"/>
    </row>
    <row r="19" spans="1:4" ht="21" customHeight="1" x14ac:dyDescent="0.8">
      <c r="A19" s="28" t="s">
        <v>36</v>
      </c>
      <c r="B19" s="92">
        <f>SUM(B5:B18)</f>
        <v>7093080.1100000003</v>
      </c>
      <c r="C19" s="92">
        <f>SUM(C5:C18)</f>
        <v>8923180.1099999994</v>
      </c>
      <c r="D19" s="24"/>
    </row>
    <row r="20" spans="1:4" ht="21" customHeight="1" x14ac:dyDescent="0.8"/>
  </sheetData>
  <sheetProtection formatCells="0"/>
  <protectedRanges>
    <protectedRange password="CC6F" sqref="B5:B18" name="ช่วง1"/>
  </protectedRanges>
  <mergeCells count="4">
    <mergeCell ref="A3:A4"/>
    <mergeCell ref="D3:D4"/>
    <mergeCell ref="B3:B4"/>
    <mergeCell ref="C3:C4"/>
  </mergeCells>
  <phoneticPr fontId="2" type="noConversion"/>
  <printOptions horizontalCentered="1"/>
  <pageMargins left="0.17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topLeftCell="A22" workbookViewId="0">
      <selection activeCell="J39" sqref="J39"/>
    </sheetView>
  </sheetViews>
  <sheetFormatPr defaultRowHeight="24" x14ac:dyDescent="0.55000000000000004"/>
  <cols>
    <col min="1" max="1" width="7.28515625" style="47" customWidth="1"/>
    <col min="2" max="2" width="46.5703125" style="27" customWidth="1"/>
    <col min="3" max="3" width="17.5703125" style="27" customWidth="1"/>
    <col min="4" max="4" width="17.42578125" style="27" customWidth="1"/>
    <col min="5" max="5" width="19.140625" style="27" customWidth="1"/>
    <col min="6" max="6" width="14.7109375" style="27" customWidth="1"/>
    <col min="7" max="16384" width="9.140625" style="27"/>
  </cols>
  <sheetData>
    <row r="1" spans="1:6" s="2" customFormat="1" ht="27.75" customHeight="1" x14ac:dyDescent="0.7">
      <c r="A1" s="1" t="s">
        <v>128</v>
      </c>
    </row>
    <row r="2" spans="1:6" s="2" customFormat="1" ht="27.75" customHeight="1" x14ac:dyDescent="0.7">
      <c r="A2" s="169" t="s">
        <v>129</v>
      </c>
      <c r="B2" s="169"/>
      <c r="C2" s="169"/>
      <c r="D2" s="169"/>
      <c r="E2" s="169"/>
      <c r="F2" s="169"/>
    </row>
    <row r="3" spans="1:6" s="7" customFormat="1" ht="21" customHeight="1" x14ac:dyDescent="0.5">
      <c r="A3" s="3" t="s">
        <v>23</v>
      </c>
      <c r="B3" s="167" t="s">
        <v>7</v>
      </c>
      <c r="C3" s="4" t="s">
        <v>8</v>
      </c>
      <c r="D3" s="5" t="s">
        <v>19</v>
      </c>
      <c r="E3" s="6" t="s">
        <v>100</v>
      </c>
      <c r="F3" s="6" t="s">
        <v>2</v>
      </c>
    </row>
    <row r="4" spans="1:6" s="7" customFormat="1" ht="21" customHeight="1" x14ac:dyDescent="0.5">
      <c r="A4" s="8" t="s">
        <v>24</v>
      </c>
      <c r="B4" s="168"/>
      <c r="C4" s="9" t="s">
        <v>152</v>
      </c>
      <c r="D4" s="10" t="s">
        <v>153</v>
      </c>
      <c r="E4" s="11" t="s">
        <v>120</v>
      </c>
      <c r="F4" s="11"/>
    </row>
    <row r="5" spans="1:6" s="17" customFormat="1" ht="21" customHeight="1" x14ac:dyDescent="0.55000000000000004">
      <c r="A5" s="12">
        <v>1</v>
      </c>
      <c r="B5" s="13" t="s">
        <v>47</v>
      </c>
      <c r="C5" s="14"/>
      <c r="D5" s="15"/>
      <c r="E5" s="14"/>
      <c r="F5" s="16"/>
    </row>
    <row r="6" spans="1:6" s="17" customFormat="1" ht="21" customHeight="1" x14ac:dyDescent="0.55000000000000004">
      <c r="A6" s="18"/>
      <c r="B6" s="19" t="s">
        <v>58</v>
      </c>
      <c r="C6" s="20">
        <v>18000</v>
      </c>
      <c r="D6" s="21">
        <v>216000</v>
      </c>
      <c r="E6" s="20">
        <v>648000</v>
      </c>
      <c r="F6" s="22" t="s">
        <v>107</v>
      </c>
    </row>
    <row r="7" spans="1:6" ht="21" customHeight="1" x14ac:dyDescent="0.55000000000000004">
      <c r="A7" s="23"/>
      <c r="B7" s="24" t="s">
        <v>55</v>
      </c>
      <c r="C7" s="25">
        <v>0</v>
      </c>
      <c r="D7" s="26">
        <v>0</v>
      </c>
      <c r="E7" s="25">
        <v>0</v>
      </c>
      <c r="F7" s="22" t="s">
        <v>107</v>
      </c>
    </row>
    <row r="8" spans="1:6" s="17" customFormat="1" ht="21" customHeight="1" x14ac:dyDescent="0.55000000000000004">
      <c r="A8" s="28">
        <v>2</v>
      </c>
      <c r="B8" s="29" t="s">
        <v>11</v>
      </c>
      <c r="C8" s="25"/>
      <c r="D8" s="26"/>
      <c r="E8" s="25"/>
      <c r="F8" s="30"/>
    </row>
    <row r="9" spans="1:6" ht="21" customHeight="1" x14ac:dyDescent="0.55000000000000004">
      <c r="A9" s="31" t="s">
        <v>10</v>
      </c>
      <c r="B9" s="32" t="s">
        <v>163</v>
      </c>
      <c r="C9" s="25">
        <v>0</v>
      </c>
      <c r="D9" s="26">
        <v>0</v>
      </c>
      <c r="E9" s="25">
        <v>0</v>
      </c>
      <c r="F9" s="33"/>
    </row>
    <row r="10" spans="1:6" ht="21" customHeight="1" x14ac:dyDescent="0.55000000000000004">
      <c r="A10" s="31"/>
      <c r="B10" s="32" t="s">
        <v>162</v>
      </c>
      <c r="C10" s="25"/>
      <c r="D10" s="34">
        <v>5168500</v>
      </c>
      <c r="E10" s="35">
        <v>5240600</v>
      </c>
      <c r="F10" s="33"/>
    </row>
    <row r="11" spans="1:6" ht="21" customHeight="1" x14ac:dyDescent="0.55000000000000004">
      <c r="A11" s="28">
        <v>3</v>
      </c>
      <c r="B11" s="36" t="s">
        <v>12</v>
      </c>
      <c r="C11" s="25"/>
      <c r="D11" s="37"/>
      <c r="E11" s="37"/>
      <c r="F11" s="33"/>
    </row>
    <row r="12" spans="1:6" ht="21" customHeight="1" x14ac:dyDescent="0.55000000000000004">
      <c r="A12" s="31"/>
      <c r="B12" s="32" t="s">
        <v>101</v>
      </c>
      <c r="C12" s="25">
        <v>0</v>
      </c>
      <c r="D12" s="25">
        <v>0</v>
      </c>
      <c r="E12" s="25">
        <v>0</v>
      </c>
      <c r="F12" s="33"/>
    </row>
    <row r="13" spans="1:6" ht="21" customHeight="1" x14ac:dyDescent="0.55000000000000004">
      <c r="A13" s="31"/>
      <c r="B13" s="38" t="s">
        <v>102</v>
      </c>
      <c r="C13" s="25"/>
      <c r="D13" s="25"/>
      <c r="E13" s="25">
        <v>100000</v>
      </c>
      <c r="F13" s="33"/>
    </row>
    <row r="14" spans="1:6" ht="21" customHeight="1" x14ac:dyDescent="0.55000000000000004">
      <c r="A14" s="31"/>
      <c r="B14" s="32" t="s">
        <v>103</v>
      </c>
      <c r="C14" s="25"/>
      <c r="D14" s="25"/>
      <c r="E14" s="25">
        <v>35000</v>
      </c>
      <c r="F14" s="33"/>
    </row>
    <row r="15" spans="1:6" ht="21" customHeight="1" x14ac:dyDescent="0.55000000000000004">
      <c r="A15" s="31"/>
      <c r="B15" s="32" t="s">
        <v>110</v>
      </c>
      <c r="C15" s="25"/>
      <c r="D15" s="25"/>
      <c r="E15" s="25"/>
      <c r="F15" s="33"/>
    </row>
    <row r="16" spans="1:6" ht="21" customHeight="1" x14ac:dyDescent="0.55000000000000004">
      <c r="A16" s="31"/>
      <c r="B16" s="32" t="s">
        <v>111</v>
      </c>
      <c r="C16" s="25"/>
      <c r="D16" s="25"/>
      <c r="E16" s="25">
        <v>15000</v>
      </c>
      <c r="F16" s="33"/>
    </row>
    <row r="17" spans="1:6" ht="21" customHeight="1" x14ac:dyDescent="0.55000000000000004">
      <c r="A17" s="31"/>
      <c r="B17" s="32" t="s">
        <v>104</v>
      </c>
      <c r="C17" s="25"/>
      <c r="D17" s="25"/>
      <c r="E17" s="25"/>
      <c r="F17" s="33"/>
    </row>
    <row r="18" spans="1:6" ht="21" customHeight="1" x14ac:dyDescent="0.55000000000000004">
      <c r="A18" s="31"/>
      <c r="B18" s="24" t="s">
        <v>105</v>
      </c>
      <c r="C18" s="25"/>
      <c r="D18" s="25"/>
      <c r="E18" s="25"/>
      <c r="F18" s="33"/>
    </row>
    <row r="19" spans="1:6" ht="21" customHeight="1" x14ac:dyDescent="0.55000000000000004">
      <c r="A19" s="31"/>
      <c r="B19" s="24" t="s">
        <v>157</v>
      </c>
      <c r="C19" s="25"/>
      <c r="D19" s="25"/>
      <c r="E19" s="25">
        <v>36720</v>
      </c>
      <c r="F19" s="33"/>
    </row>
    <row r="20" spans="1:6" ht="21" customHeight="1" x14ac:dyDescent="0.55000000000000004">
      <c r="A20" s="31"/>
      <c r="B20" s="24" t="s">
        <v>158</v>
      </c>
      <c r="C20" s="25"/>
      <c r="D20" s="25"/>
      <c r="E20" s="25">
        <v>3000</v>
      </c>
      <c r="F20" s="33"/>
    </row>
    <row r="21" spans="1:6" ht="21" customHeight="1" x14ac:dyDescent="0.55000000000000004">
      <c r="A21" s="31"/>
      <c r="B21" s="24" t="s">
        <v>159</v>
      </c>
      <c r="C21" s="25"/>
      <c r="D21" s="25"/>
      <c r="E21" s="25">
        <v>10000</v>
      </c>
      <c r="F21" s="33"/>
    </row>
    <row r="22" spans="1:6" ht="21" customHeight="1" x14ac:dyDescent="0.55000000000000004">
      <c r="A22" s="31"/>
      <c r="B22" s="24" t="s">
        <v>160</v>
      </c>
      <c r="C22" s="25"/>
      <c r="D22" s="25"/>
      <c r="E22" s="25">
        <v>3000</v>
      </c>
      <c r="F22" s="33"/>
    </row>
    <row r="23" spans="1:6" ht="21" customHeight="1" x14ac:dyDescent="0.55000000000000004">
      <c r="A23" s="28">
        <v>4</v>
      </c>
      <c r="B23" s="36" t="s">
        <v>13</v>
      </c>
      <c r="C23" s="25"/>
      <c r="D23" s="25"/>
      <c r="E23" s="25"/>
      <c r="F23" s="33"/>
    </row>
    <row r="24" spans="1:6" ht="21" customHeight="1" x14ac:dyDescent="0.55000000000000004">
      <c r="A24" s="28"/>
      <c r="B24" s="24" t="s">
        <v>26</v>
      </c>
      <c r="C24" s="25"/>
      <c r="D24" s="25"/>
      <c r="E24" s="25">
        <v>50000</v>
      </c>
      <c r="F24" s="33"/>
    </row>
    <row r="25" spans="1:6" ht="21" customHeight="1" x14ac:dyDescent="0.55000000000000004">
      <c r="A25" s="28"/>
      <c r="B25" s="24" t="s">
        <v>72</v>
      </c>
      <c r="C25" s="25"/>
      <c r="D25" s="25"/>
      <c r="E25" s="122" t="s">
        <v>178</v>
      </c>
      <c r="F25" s="33"/>
    </row>
    <row r="26" spans="1:6" ht="21" customHeight="1" x14ac:dyDescent="0.55000000000000004">
      <c r="A26" s="28"/>
      <c r="B26" s="24" t="s">
        <v>73</v>
      </c>
      <c r="C26" s="25"/>
      <c r="D26" s="25"/>
      <c r="E26" s="25">
        <v>78000</v>
      </c>
      <c r="F26" s="33"/>
    </row>
    <row r="27" spans="1:6" ht="21" customHeight="1" x14ac:dyDescent="0.55000000000000004">
      <c r="A27" s="28"/>
      <c r="B27" s="24" t="s">
        <v>74</v>
      </c>
      <c r="C27" s="25"/>
      <c r="D27" s="25"/>
      <c r="E27" s="25">
        <v>0</v>
      </c>
      <c r="F27" s="33"/>
    </row>
    <row r="28" spans="1:6" ht="21" customHeight="1" x14ac:dyDescent="0.55000000000000004">
      <c r="A28" s="28"/>
      <c r="B28" s="24" t="s">
        <v>50</v>
      </c>
      <c r="C28" s="25"/>
      <c r="D28" s="25"/>
      <c r="E28" s="25">
        <v>0</v>
      </c>
      <c r="F28" s="33"/>
    </row>
    <row r="29" spans="1:6" ht="21" customHeight="1" x14ac:dyDescent="0.55000000000000004">
      <c r="A29" s="31"/>
      <c r="B29" s="24" t="s">
        <v>25</v>
      </c>
      <c r="C29" s="25"/>
      <c r="D29" s="25"/>
      <c r="E29" s="25">
        <v>50000</v>
      </c>
      <c r="F29" s="33"/>
    </row>
    <row r="30" spans="1:6" ht="21" customHeight="1" x14ac:dyDescent="0.55000000000000004">
      <c r="A30" s="31"/>
      <c r="B30" s="24" t="s">
        <v>56</v>
      </c>
      <c r="C30" s="25"/>
      <c r="D30" s="25"/>
      <c r="E30" s="25">
        <v>10000</v>
      </c>
      <c r="F30" s="33"/>
    </row>
    <row r="31" spans="1:6" ht="21" customHeight="1" x14ac:dyDescent="0.55000000000000004">
      <c r="A31" s="28">
        <v>5</v>
      </c>
      <c r="B31" s="36" t="s">
        <v>14</v>
      </c>
      <c r="C31" s="25"/>
      <c r="D31" s="37"/>
      <c r="E31" s="37"/>
      <c r="F31" s="33"/>
    </row>
    <row r="32" spans="1:6" ht="21" customHeight="1" x14ac:dyDescent="0.55000000000000004">
      <c r="A32" s="31"/>
      <c r="B32" s="24" t="s">
        <v>27</v>
      </c>
      <c r="C32" s="25"/>
      <c r="D32" s="37"/>
      <c r="E32" s="37"/>
      <c r="F32" s="39"/>
    </row>
    <row r="33" spans="1:6" ht="21" customHeight="1" x14ac:dyDescent="0.55000000000000004">
      <c r="A33" s="31"/>
      <c r="B33" s="24" t="s">
        <v>28</v>
      </c>
      <c r="C33" s="25"/>
      <c r="D33" s="37"/>
      <c r="E33" s="37"/>
      <c r="F33" s="39"/>
    </row>
    <row r="34" spans="1:6" ht="21" customHeight="1" x14ac:dyDescent="0.55000000000000004">
      <c r="A34" s="31"/>
      <c r="B34" s="32" t="s">
        <v>29</v>
      </c>
      <c r="C34" s="25"/>
      <c r="D34" s="26"/>
      <c r="E34" s="25"/>
      <c r="F34" s="39"/>
    </row>
    <row r="35" spans="1:6" ht="21" customHeight="1" x14ac:dyDescent="0.55000000000000004">
      <c r="A35" s="31"/>
      <c r="B35" s="40" t="s">
        <v>30</v>
      </c>
      <c r="C35" s="25"/>
      <c r="D35" s="25"/>
      <c r="E35" s="25"/>
      <c r="F35" s="39"/>
    </row>
    <row r="36" spans="1:6" ht="21.75" customHeight="1" x14ac:dyDescent="0.55000000000000004">
      <c r="A36" s="28">
        <v>6</v>
      </c>
      <c r="B36" s="41" t="s">
        <v>77</v>
      </c>
      <c r="C36" s="25"/>
      <c r="D36" s="26"/>
      <c r="E36" s="42"/>
      <c r="F36" s="42" t="s">
        <v>78</v>
      </c>
    </row>
    <row r="37" spans="1:6" ht="21.75" customHeight="1" x14ac:dyDescent="0.55000000000000004">
      <c r="A37" s="28">
        <v>7</v>
      </c>
      <c r="B37" s="41" t="s">
        <v>20</v>
      </c>
      <c r="C37" s="25"/>
      <c r="D37" s="26"/>
      <c r="E37" s="42"/>
      <c r="F37" s="42"/>
    </row>
    <row r="38" spans="1:6" ht="21.75" customHeight="1" x14ac:dyDescent="0.55000000000000004">
      <c r="A38" s="28"/>
      <c r="B38" s="40" t="s">
        <v>156</v>
      </c>
      <c r="C38" s="25">
        <v>0</v>
      </c>
      <c r="D38" s="26">
        <v>0</v>
      </c>
      <c r="E38" s="43">
        <v>5000000</v>
      </c>
      <c r="F38" s="42"/>
    </row>
    <row r="39" spans="1:6" ht="21" customHeight="1" x14ac:dyDescent="0.55000000000000004">
      <c r="A39" s="28">
        <v>8</v>
      </c>
      <c r="B39" s="41" t="s">
        <v>15</v>
      </c>
      <c r="C39" s="25" t="s">
        <v>10</v>
      </c>
      <c r="D39" s="26" t="s">
        <v>10</v>
      </c>
      <c r="E39" s="25"/>
      <c r="F39" s="33"/>
    </row>
    <row r="40" spans="1:6" ht="21" customHeight="1" x14ac:dyDescent="0.55000000000000004">
      <c r="A40" s="28"/>
      <c r="B40" s="24" t="s">
        <v>106</v>
      </c>
      <c r="C40" s="25">
        <v>0</v>
      </c>
      <c r="D40" s="25">
        <v>0</v>
      </c>
      <c r="E40" s="44">
        <v>0</v>
      </c>
      <c r="F40" s="33"/>
    </row>
    <row r="41" spans="1:6" ht="21" customHeight="1" x14ac:dyDescent="0.55000000000000004">
      <c r="A41" s="31"/>
      <c r="B41" s="24" t="s">
        <v>76</v>
      </c>
      <c r="C41" s="25">
        <v>0</v>
      </c>
      <c r="D41" s="25">
        <v>0</v>
      </c>
      <c r="E41" s="42"/>
      <c r="F41" s="42" t="s">
        <v>75</v>
      </c>
    </row>
    <row r="42" spans="1:6" s="17" customFormat="1" ht="21" customHeight="1" x14ac:dyDescent="0.55000000000000004">
      <c r="A42" s="165" t="s">
        <v>33</v>
      </c>
      <c r="B42" s="166"/>
      <c r="C42" s="45">
        <f>SUM(C5:C41)</f>
        <v>18000</v>
      </c>
      <c r="D42" s="45">
        <f>SUM(D5:D41)</f>
        <v>5384500</v>
      </c>
      <c r="E42" s="45">
        <f>SUM(E5:E41)</f>
        <v>11279320</v>
      </c>
      <c r="F42" s="30"/>
    </row>
    <row r="43" spans="1:6" x14ac:dyDescent="0.55000000000000004">
      <c r="A43" s="46"/>
    </row>
    <row r="44" spans="1:6" x14ac:dyDescent="0.55000000000000004">
      <c r="A44" s="46"/>
    </row>
    <row r="45" spans="1:6" x14ac:dyDescent="0.55000000000000004">
      <c r="A45" s="46"/>
    </row>
    <row r="46" spans="1:6" x14ac:dyDescent="0.55000000000000004">
      <c r="A46" s="46"/>
    </row>
    <row r="47" spans="1:6" x14ac:dyDescent="0.55000000000000004">
      <c r="A47" s="46"/>
    </row>
    <row r="48" spans="1:6" x14ac:dyDescent="0.55000000000000004">
      <c r="A48" s="46"/>
    </row>
    <row r="49" spans="1:1" x14ac:dyDescent="0.55000000000000004">
      <c r="A49" s="46"/>
    </row>
    <row r="50" spans="1:1" x14ac:dyDescent="0.55000000000000004">
      <c r="A50" s="46"/>
    </row>
    <row r="51" spans="1:1" x14ac:dyDescent="0.55000000000000004">
      <c r="A51" s="46"/>
    </row>
    <row r="52" spans="1:1" x14ac:dyDescent="0.55000000000000004">
      <c r="A52" s="46"/>
    </row>
    <row r="53" spans="1:1" x14ac:dyDescent="0.55000000000000004">
      <c r="A53" s="46"/>
    </row>
    <row r="54" spans="1:1" x14ac:dyDescent="0.55000000000000004">
      <c r="A54" s="46"/>
    </row>
    <row r="55" spans="1:1" x14ac:dyDescent="0.55000000000000004">
      <c r="A55" s="46"/>
    </row>
    <row r="56" spans="1:1" x14ac:dyDescent="0.55000000000000004">
      <c r="A56" s="46"/>
    </row>
    <row r="57" spans="1:1" x14ac:dyDescent="0.55000000000000004">
      <c r="A57" s="46"/>
    </row>
    <row r="58" spans="1:1" x14ac:dyDescent="0.55000000000000004">
      <c r="A58" s="46"/>
    </row>
    <row r="59" spans="1:1" x14ac:dyDescent="0.55000000000000004">
      <c r="A59" s="46"/>
    </row>
    <row r="60" spans="1:1" x14ac:dyDescent="0.55000000000000004">
      <c r="A60" s="46"/>
    </row>
    <row r="61" spans="1:1" x14ac:dyDescent="0.55000000000000004">
      <c r="A61" s="46"/>
    </row>
    <row r="62" spans="1:1" x14ac:dyDescent="0.55000000000000004">
      <c r="A62" s="46"/>
    </row>
    <row r="63" spans="1:1" x14ac:dyDescent="0.55000000000000004">
      <c r="A63" s="46"/>
    </row>
    <row r="64" spans="1:1" x14ac:dyDescent="0.55000000000000004">
      <c r="A64" s="46"/>
    </row>
    <row r="65" spans="1:1" x14ac:dyDescent="0.55000000000000004">
      <c r="A65" s="46"/>
    </row>
    <row r="66" spans="1:1" x14ac:dyDescent="0.55000000000000004">
      <c r="A66" s="46"/>
    </row>
    <row r="67" spans="1:1" x14ac:dyDescent="0.55000000000000004">
      <c r="A67" s="46"/>
    </row>
    <row r="68" spans="1:1" x14ac:dyDescent="0.55000000000000004">
      <c r="A68" s="46"/>
    </row>
    <row r="69" spans="1:1" x14ac:dyDescent="0.55000000000000004">
      <c r="A69" s="46"/>
    </row>
    <row r="70" spans="1:1" x14ac:dyDescent="0.55000000000000004">
      <c r="A70" s="46"/>
    </row>
    <row r="71" spans="1:1" x14ac:dyDescent="0.55000000000000004">
      <c r="A71" s="46"/>
    </row>
    <row r="72" spans="1:1" x14ac:dyDescent="0.55000000000000004">
      <c r="A72" s="46"/>
    </row>
    <row r="73" spans="1:1" x14ac:dyDescent="0.55000000000000004">
      <c r="A73" s="46"/>
    </row>
    <row r="74" spans="1:1" x14ac:dyDescent="0.55000000000000004">
      <c r="A74" s="46"/>
    </row>
    <row r="75" spans="1:1" x14ac:dyDescent="0.55000000000000004">
      <c r="A75" s="46"/>
    </row>
  </sheetData>
  <sheetProtection formatCells="0"/>
  <protectedRanges>
    <protectedRange password="CC6F" sqref="F36:F38 B40:B41 C31:E41 C6:E9 C10 C13:D30 C11:E12 F41" name="Range1"/>
    <protectedRange password="CC6F" sqref="E13:E30" name="Range1_1"/>
    <protectedRange password="CC6F" sqref="D10" name="ช่วง1"/>
  </protectedRanges>
  <mergeCells count="3">
    <mergeCell ref="A42:B42"/>
    <mergeCell ref="B3:B4"/>
    <mergeCell ref="A2:F2"/>
  </mergeCells>
  <phoneticPr fontId="2" type="noConversion"/>
  <printOptions horizontalCentered="1"/>
  <pageMargins left="0.17" right="0.17" top="0.59055118110236227" bottom="0.39370078740157483" header="0.51181102362204722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"/>
  <sheetViews>
    <sheetView tabSelected="1" workbookViewId="0">
      <pane xSplit="3" ySplit="3" topLeftCell="D4" activePane="bottomRight" state="frozen"/>
      <selection sqref="A1:K1"/>
      <selection pane="topRight" sqref="A1:K1"/>
      <selection pane="bottomLeft" sqref="A1:K1"/>
      <selection pane="bottomRight" activeCell="G7" sqref="G7"/>
    </sheetView>
  </sheetViews>
  <sheetFormatPr defaultRowHeight="24" x14ac:dyDescent="0.55000000000000004"/>
  <cols>
    <col min="1" max="1" width="8.7109375" style="47" customWidth="1"/>
    <col min="2" max="2" width="69.28515625" style="27" customWidth="1"/>
    <col min="3" max="3" width="16.7109375" style="27" customWidth="1"/>
    <col min="4" max="4" width="18.28515625" style="27" customWidth="1"/>
    <col min="5" max="16384" width="9.140625" style="27"/>
  </cols>
  <sheetData>
    <row r="1" spans="1:4" ht="27.75" customHeight="1" x14ac:dyDescent="0.6">
      <c r="A1" s="172" t="s">
        <v>130</v>
      </c>
      <c r="B1" s="172"/>
      <c r="C1" s="172"/>
    </row>
    <row r="2" spans="1:4" s="17" customFormat="1" x14ac:dyDescent="0.55000000000000004">
      <c r="A2" s="162" t="s">
        <v>22</v>
      </c>
      <c r="B2" s="162" t="s">
        <v>51</v>
      </c>
      <c r="C2" s="82" t="s">
        <v>108</v>
      </c>
    </row>
    <row r="3" spans="1:4" s="17" customFormat="1" x14ac:dyDescent="0.55000000000000004">
      <c r="A3" s="161"/>
      <c r="B3" s="161"/>
      <c r="C3" s="93" t="s">
        <v>32</v>
      </c>
    </row>
    <row r="4" spans="1:4" ht="48" x14ac:dyDescent="0.55000000000000004">
      <c r="A4" s="121">
        <v>1</v>
      </c>
      <c r="B4" s="119" t="s">
        <v>173</v>
      </c>
      <c r="C4" s="94">
        <v>25500</v>
      </c>
      <c r="D4" s="95"/>
    </row>
    <row r="5" spans="1:4" ht="72" x14ac:dyDescent="0.55000000000000004">
      <c r="A5" s="31">
        <v>2</v>
      </c>
      <c r="B5" s="120" t="s">
        <v>174</v>
      </c>
      <c r="C5" s="25">
        <v>183600</v>
      </c>
      <c r="D5" s="96"/>
    </row>
    <row r="6" spans="1:4" x14ac:dyDescent="0.55000000000000004">
      <c r="A6" s="31">
        <v>3</v>
      </c>
      <c r="B6" s="33" t="s">
        <v>175</v>
      </c>
      <c r="C6" s="25">
        <v>114300</v>
      </c>
      <c r="D6" s="95"/>
    </row>
    <row r="7" spans="1:4" ht="48" x14ac:dyDescent="0.55000000000000004">
      <c r="A7" s="31">
        <v>4</v>
      </c>
      <c r="B7" s="120" t="s">
        <v>176</v>
      </c>
      <c r="C7" s="25">
        <v>7500</v>
      </c>
      <c r="D7" s="99"/>
    </row>
    <row r="8" spans="1:4" ht="48" x14ac:dyDescent="0.55000000000000004">
      <c r="A8" s="31">
        <v>5</v>
      </c>
      <c r="B8" s="88" t="s">
        <v>177</v>
      </c>
      <c r="C8" s="25">
        <v>41300</v>
      </c>
    </row>
    <row r="9" spans="1:4" ht="48" x14ac:dyDescent="0.55000000000000004">
      <c r="A9" s="97">
        <v>6</v>
      </c>
      <c r="B9" s="123" t="s">
        <v>180</v>
      </c>
      <c r="C9" s="25">
        <v>800000</v>
      </c>
    </row>
    <row r="10" spans="1:4" ht="48" x14ac:dyDescent="0.55000000000000004">
      <c r="A10" s="97">
        <v>7</v>
      </c>
      <c r="B10" s="124" t="s">
        <v>179</v>
      </c>
      <c r="C10" s="25">
        <v>50000</v>
      </c>
    </row>
    <row r="11" spans="1:4" ht="48" x14ac:dyDescent="0.55000000000000004">
      <c r="A11" s="97">
        <v>8</v>
      </c>
      <c r="B11" s="120" t="s">
        <v>181</v>
      </c>
      <c r="C11" s="25">
        <v>102000</v>
      </c>
    </row>
    <row r="12" spans="1:4" ht="48" x14ac:dyDescent="0.55000000000000004">
      <c r="A12" s="97">
        <v>9</v>
      </c>
      <c r="B12" s="120" t="s">
        <v>182</v>
      </c>
      <c r="C12" s="25">
        <v>25000</v>
      </c>
    </row>
    <row r="13" spans="1:4" ht="48" x14ac:dyDescent="0.55000000000000004">
      <c r="A13" s="97">
        <v>10</v>
      </c>
      <c r="B13" s="120" t="s">
        <v>193</v>
      </c>
      <c r="C13" s="25">
        <v>490000</v>
      </c>
    </row>
    <row r="14" spans="1:4" ht="48" x14ac:dyDescent="0.55000000000000004">
      <c r="A14" s="100">
        <v>11</v>
      </c>
      <c r="B14" s="129" t="s">
        <v>194</v>
      </c>
      <c r="C14" s="101">
        <v>490000</v>
      </c>
    </row>
    <row r="15" spans="1:4" s="17" customFormat="1" x14ac:dyDescent="0.55000000000000004">
      <c r="A15" s="170" t="s">
        <v>34</v>
      </c>
      <c r="B15" s="171"/>
      <c r="C15" s="45">
        <f>SUM(C4:C14)</f>
        <v>2329200</v>
      </c>
    </row>
    <row r="16" spans="1:4" s="17" customFormat="1" x14ac:dyDescent="0.55000000000000004">
      <c r="A16" s="77"/>
      <c r="B16" s="15"/>
      <c r="C16" s="68"/>
    </row>
    <row r="17" spans="1:3" s="17" customFormat="1" x14ac:dyDescent="0.55000000000000004">
      <c r="A17" s="15"/>
      <c r="B17" s="77"/>
      <c r="C17" s="68"/>
    </row>
    <row r="18" spans="1:3" x14ac:dyDescent="0.55000000000000004">
      <c r="C18" s="68"/>
    </row>
    <row r="19" spans="1:3" x14ac:dyDescent="0.55000000000000004">
      <c r="A19" s="65"/>
    </row>
    <row r="20" spans="1:3" x14ac:dyDescent="0.55000000000000004">
      <c r="A20" s="65"/>
    </row>
    <row r="21" spans="1:3" x14ac:dyDescent="0.55000000000000004">
      <c r="A21" s="99"/>
    </row>
    <row r="22" spans="1:3" x14ac:dyDescent="0.55000000000000004">
      <c r="A22" s="46"/>
    </row>
  </sheetData>
  <sheetProtection formatCells="0"/>
  <protectedRanges>
    <protectedRange password="CC6F" sqref="A8:C14" name="Range1"/>
    <protectedRange password="CC6F" sqref="A4:C7" name="Range1_1"/>
  </protectedRanges>
  <mergeCells count="4">
    <mergeCell ref="A15:B15"/>
    <mergeCell ref="A2:A3"/>
    <mergeCell ref="B2:B3"/>
    <mergeCell ref="A1:C1"/>
  </mergeCells>
  <phoneticPr fontId="2" type="noConversion"/>
  <pageMargins left="0.62992125984251968" right="0.35433070866141736" top="0.98425196850393704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topLeftCell="A15" workbookViewId="0">
      <selection activeCell="B20" sqref="B20:B22"/>
    </sheetView>
  </sheetViews>
  <sheetFormatPr defaultRowHeight="24" x14ac:dyDescent="0.55000000000000004"/>
  <cols>
    <col min="1" max="1" width="6.85546875" style="65" customWidth="1"/>
    <col min="2" max="2" width="36.28515625" style="27" customWidth="1"/>
    <col min="3" max="3" width="16.85546875" style="27" customWidth="1"/>
    <col min="4" max="4" width="18.42578125" style="27" customWidth="1"/>
    <col min="5" max="5" width="18.140625" style="27" customWidth="1"/>
    <col min="6" max="16384" width="9.140625" style="27"/>
  </cols>
  <sheetData>
    <row r="1" spans="1:5" ht="30.75" customHeight="1" x14ac:dyDescent="0.7">
      <c r="A1" s="102" t="s">
        <v>131</v>
      </c>
    </row>
    <row r="2" spans="1:5" s="17" customFormat="1" x14ac:dyDescent="0.55000000000000004">
      <c r="A2" s="163" t="s">
        <v>22</v>
      </c>
      <c r="B2" s="162" t="s">
        <v>1</v>
      </c>
      <c r="C2" s="3" t="s">
        <v>38</v>
      </c>
      <c r="D2" s="175" t="s">
        <v>132</v>
      </c>
      <c r="E2" s="173" t="s">
        <v>155</v>
      </c>
    </row>
    <row r="3" spans="1:5" s="17" customFormat="1" ht="47.25" customHeight="1" x14ac:dyDescent="0.55000000000000004">
      <c r="A3" s="177"/>
      <c r="B3" s="178"/>
      <c r="C3" s="103" t="s">
        <v>154</v>
      </c>
      <c r="D3" s="176"/>
      <c r="E3" s="174"/>
    </row>
    <row r="4" spans="1:5" s="17" customFormat="1" ht="20.25" customHeight="1" x14ac:dyDescent="0.55000000000000004">
      <c r="A4" s="177"/>
      <c r="B4" s="178"/>
      <c r="C4" s="103" t="s">
        <v>32</v>
      </c>
      <c r="D4" s="104" t="s">
        <v>32</v>
      </c>
      <c r="E4" s="104" t="s">
        <v>32</v>
      </c>
    </row>
    <row r="5" spans="1:5" s="17" customFormat="1" ht="21.75" customHeight="1" x14ac:dyDescent="0.55000000000000004">
      <c r="A5" s="105" t="s">
        <v>39</v>
      </c>
      <c r="B5" s="106" t="s">
        <v>40</v>
      </c>
      <c r="C5" s="107" t="s">
        <v>41</v>
      </c>
      <c r="D5" s="105" t="s">
        <v>42</v>
      </c>
      <c r="E5" s="105" t="s">
        <v>43</v>
      </c>
    </row>
    <row r="6" spans="1:5" s="17" customFormat="1" x14ac:dyDescent="0.55000000000000004">
      <c r="A6" s="14">
        <v>1</v>
      </c>
      <c r="B6" s="108" t="s">
        <v>16</v>
      </c>
      <c r="C6" s="109"/>
      <c r="D6" s="109" t="s">
        <v>10</v>
      </c>
      <c r="E6" s="109" t="s">
        <v>10</v>
      </c>
    </row>
    <row r="7" spans="1:5" x14ac:dyDescent="0.55000000000000004">
      <c r="A7" s="33">
        <v>1.1000000000000001</v>
      </c>
      <c r="B7" s="110" t="s">
        <v>65</v>
      </c>
      <c r="C7" s="33" t="s">
        <v>10</v>
      </c>
      <c r="D7" s="25" t="s">
        <v>10</v>
      </c>
      <c r="E7" s="25" t="s">
        <v>10</v>
      </c>
    </row>
    <row r="8" spans="1:5" x14ac:dyDescent="0.55000000000000004">
      <c r="A8" s="33"/>
      <c r="B8" s="98" t="s">
        <v>9</v>
      </c>
      <c r="C8" s="25"/>
      <c r="D8" s="25"/>
      <c r="E8" s="25"/>
    </row>
    <row r="9" spans="1:5" x14ac:dyDescent="0.55000000000000004">
      <c r="A9" s="33">
        <v>1.2</v>
      </c>
      <c r="B9" s="98" t="s">
        <v>66</v>
      </c>
      <c r="C9" s="25"/>
      <c r="D9" s="25"/>
      <c r="E9" s="25"/>
    </row>
    <row r="10" spans="1:5" x14ac:dyDescent="0.55000000000000004">
      <c r="A10" s="33"/>
      <c r="B10" s="98" t="s">
        <v>9</v>
      </c>
      <c r="C10" s="25"/>
      <c r="D10" s="25"/>
      <c r="E10" s="25"/>
    </row>
    <row r="11" spans="1:5" x14ac:dyDescent="0.55000000000000004">
      <c r="A11" s="33">
        <v>1.3</v>
      </c>
      <c r="B11" s="98" t="s">
        <v>67</v>
      </c>
      <c r="C11" s="25"/>
      <c r="D11" s="25"/>
      <c r="E11" s="25"/>
    </row>
    <row r="12" spans="1:5" x14ac:dyDescent="0.55000000000000004">
      <c r="A12" s="33"/>
      <c r="B12" s="98" t="s">
        <v>9</v>
      </c>
      <c r="C12" s="25"/>
      <c r="D12" s="25"/>
      <c r="E12" s="25"/>
    </row>
    <row r="13" spans="1:5" x14ac:dyDescent="0.55000000000000004">
      <c r="A13" s="33">
        <v>1.4</v>
      </c>
      <c r="B13" s="98" t="s">
        <v>68</v>
      </c>
      <c r="C13" s="25"/>
      <c r="D13" s="25"/>
      <c r="E13" s="25"/>
    </row>
    <row r="14" spans="1:5" x14ac:dyDescent="0.55000000000000004">
      <c r="A14" s="33"/>
      <c r="B14" s="98" t="s">
        <v>9</v>
      </c>
      <c r="C14" s="25"/>
      <c r="D14" s="25"/>
      <c r="E14" s="25"/>
    </row>
    <row r="15" spans="1:5" x14ac:dyDescent="0.55000000000000004">
      <c r="A15" s="33">
        <v>1.5</v>
      </c>
      <c r="B15" s="98" t="s">
        <v>69</v>
      </c>
      <c r="C15" s="25"/>
      <c r="D15" s="25"/>
      <c r="E15" s="25"/>
    </row>
    <row r="16" spans="1:5" x14ac:dyDescent="0.55000000000000004">
      <c r="A16" s="33"/>
      <c r="B16" s="98" t="s">
        <v>9</v>
      </c>
      <c r="C16" s="25"/>
      <c r="D16" s="25"/>
      <c r="E16" s="25"/>
    </row>
    <row r="17" spans="1:5" x14ac:dyDescent="0.55000000000000004">
      <c r="A17" s="33">
        <v>1.6</v>
      </c>
      <c r="B17" s="98" t="s">
        <v>70</v>
      </c>
      <c r="C17" s="25"/>
      <c r="D17" s="25"/>
      <c r="E17" s="25"/>
    </row>
    <row r="18" spans="1:5" x14ac:dyDescent="0.55000000000000004">
      <c r="A18" s="33"/>
      <c r="B18" s="98" t="s">
        <v>9</v>
      </c>
      <c r="C18" s="25"/>
      <c r="D18" s="25"/>
      <c r="E18" s="25"/>
    </row>
    <row r="19" spans="1:5" x14ac:dyDescent="0.55000000000000004">
      <c r="A19" s="33">
        <v>1.7</v>
      </c>
      <c r="B19" s="98" t="s">
        <v>71</v>
      </c>
      <c r="C19" s="25"/>
      <c r="D19" s="25"/>
      <c r="E19" s="25"/>
    </row>
    <row r="20" spans="1:5" ht="48" x14ac:dyDescent="0.55000000000000004">
      <c r="A20" s="33"/>
      <c r="B20" s="125" t="s">
        <v>183</v>
      </c>
      <c r="C20" s="20" t="s">
        <v>178</v>
      </c>
      <c r="D20" s="20" t="s">
        <v>178</v>
      </c>
      <c r="E20" s="25">
        <v>10000</v>
      </c>
    </row>
    <row r="21" spans="1:5" x14ac:dyDescent="0.55000000000000004">
      <c r="A21" s="33"/>
      <c r="B21" s="98" t="s">
        <v>184</v>
      </c>
      <c r="C21" s="20" t="s">
        <v>178</v>
      </c>
      <c r="D21" s="20" t="s">
        <v>178</v>
      </c>
      <c r="E21" s="25">
        <v>23000</v>
      </c>
    </row>
    <row r="22" spans="1:5" x14ac:dyDescent="0.55000000000000004">
      <c r="A22" s="33"/>
      <c r="B22" s="98" t="s">
        <v>185</v>
      </c>
      <c r="C22" s="20" t="s">
        <v>178</v>
      </c>
      <c r="D22" s="20" t="s">
        <v>178</v>
      </c>
      <c r="E22" s="25">
        <v>8400</v>
      </c>
    </row>
    <row r="23" spans="1:5" x14ac:dyDescent="0.55000000000000004">
      <c r="A23" s="33">
        <v>1.8</v>
      </c>
      <c r="B23" s="98" t="s">
        <v>45</v>
      </c>
      <c r="C23" s="25"/>
      <c r="D23" s="25"/>
      <c r="E23" s="25"/>
    </row>
    <row r="24" spans="1:5" x14ac:dyDescent="0.55000000000000004">
      <c r="A24" s="111"/>
      <c r="B24" s="98" t="s">
        <v>9</v>
      </c>
      <c r="C24" s="25"/>
      <c r="D24" s="25"/>
      <c r="E24" s="25"/>
    </row>
    <row r="25" spans="1:5" s="17" customFormat="1" x14ac:dyDescent="0.55000000000000004">
      <c r="A25" s="112">
        <v>2</v>
      </c>
      <c r="B25" s="113" t="s">
        <v>20</v>
      </c>
      <c r="C25" s="114"/>
      <c r="D25" s="114"/>
      <c r="E25" s="114"/>
    </row>
    <row r="26" spans="1:5" x14ac:dyDescent="0.55000000000000004">
      <c r="A26" s="115">
        <v>2.1</v>
      </c>
      <c r="B26" s="98" t="s">
        <v>17</v>
      </c>
      <c r="C26" s="25"/>
      <c r="D26" s="25" t="s">
        <v>10</v>
      </c>
      <c r="E26" s="25"/>
    </row>
    <row r="27" spans="1:5" x14ac:dyDescent="0.55000000000000004">
      <c r="A27" s="111"/>
      <c r="B27" s="98" t="s">
        <v>9</v>
      </c>
      <c r="C27" s="25"/>
      <c r="D27" s="25"/>
      <c r="E27" s="25"/>
    </row>
    <row r="28" spans="1:5" x14ac:dyDescent="0.55000000000000004">
      <c r="A28" s="115">
        <v>2.2000000000000002</v>
      </c>
      <c r="B28" s="98" t="s">
        <v>18</v>
      </c>
      <c r="C28" s="25"/>
      <c r="D28" s="25"/>
      <c r="E28" s="25" t="s">
        <v>10</v>
      </c>
    </row>
    <row r="29" spans="1:5" x14ac:dyDescent="0.55000000000000004">
      <c r="A29" s="111"/>
      <c r="B29" s="98" t="s">
        <v>9</v>
      </c>
      <c r="C29" s="25" t="s">
        <v>10</v>
      </c>
      <c r="D29" s="25" t="s">
        <v>10</v>
      </c>
      <c r="E29" s="25" t="s">
        <v>10</v>
      </c>
    </row>
    <row r="30" spans="1:5" x14ac:dyDescent="0.55000000000000004">
      <c r="A30" s="170" t="s">
        <v>37</v>
      </c>
      <c r="B30" s="171"/>
      <c r="C30" s="116">
        <f>SUM(C6:C29)</f>
        <v>0</v>
      </c>
      <c r="D30" s="75">
        <f>SUM(D6:D29)</f>
        <v>0</v>
      </c>
      <c r="E30" s="75">
        <f>SUM(E6:E29)</f>
        <v>41400</v>
      </c>
    </row>
    <row r="31" spans="1:5" ht="12" customHeight="1" x14ac:dyDescent="0.55000000000000004"/>
    <row r="32" spans="1:5" s="53" customFormat="1" ht="22.5" customHeight="1" x14ac:dyDescent="0.2">
      <c r="A32" s="117" t="s">
        <v>170</v>
      </c>
      <c r="B32" s="118"/>
    </row>
  </sheetData>
  <sheetProtection formatCells="0"/>
  <protectedRanges>
    <protectedRange password="CC6F" sqref="A6:E29" name="ช่วง1"/>
  </protectedRanges>
  <mergeCells count="5">
    <mergeCell ref="E2:E3"/>
    <mergeCell ref="A30:B30"/>
    <mergeCell ref="D2:D3"/>
    <mergeCell ref="A2:A4"/>
    <mergeCell ref="B2:B4"/>
  </mergeCells>
  <phoneticPr fontId="2" type="noConversion"/>
  <printOptions horizontalCentered="1"/>
  <pageMargins left="0.47244094488188981" right="0.35433070866141736" top="0.48" bottom="0.39370078740157483" header="0.31496062992125984" footer="0.19685039370078741"/>
  <pageSetup paperSize="9" orientation="portrait" r:id="rId1"/>
  <headerFooter alignWithMargins="0"/>
  <ignoredErrors>
    <ignoredError sqref="A5:B5 C5: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ปก</vt:lpstr>
      <vt:lpstr>สรุปแผนฯ </vt:lpstr>
      <vt:lpstr>ตาราง1</vt:lpstr>
      <vt:lpstr>ตาราง2</vt:lpstr>
      <vt:lpstr>ตาราง3</vt:lpstr>
      <vt:lpstr>ตาราง4</vt:lpstr>
      <vt:lpstr>ตาราง5</vt:lpstr>
      <vt:lpstr>income51</vt:lpstr>
      <vt:lpstr>ตาราง3!Print_Titles</vt:lpstr>
    </vt:vector>
  </TitlesOfParts>
  <Company>phetchaburi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กลุ่มงานประกันสุขภาพ</dc:creator>
  <cp:lastModifiedBy>NUCHY</cp:lastModifiedBy>
  <cp:lastPrinted>2024-01-03T07:55:31Z</cp:lastPrinted>
  <dcterms:created xsi:type="dcterms:W3CDTF">2004-09-07T03:25:24Z</dcterms:created>
  <dcterms:modified xsi:type="dcterms:W3CDTF">2024-07-01T05:17:41Z</dcterms:modified>
</cp:coreProperties>
</file>